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esktop\transparencia\"/>
    </mc:Choice>
  </mc:AlternateContent>
  <xr:revisionPtr revIDLastSave="0" documentId="8_{8707604E-092C-4059-B1B6-CEFD816E42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3" sheetId="8" r:id="rId2"/>
    <sheet name="Planilha1" sheetId="6" r:id="rId3"/>
  </sheets>
  <definedNames>
    <definedName name="_xlnm.Print_Area" localSheetId="0">Planilha2!$B$4:$P$55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" l="1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<sst xmlns="http://schemas.openxmlformats.org/spreadsheetml/2006/main" count="263" uniqueCount="123">
  <si>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</si>
  <si>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</si>
  <si>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</si>
  <si>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</si>
  <si>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</si>
  <si>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</si>
  <si>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</si>
  <si>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</si>
  <si>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</si>
  <si>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</si>
  <si>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</si>
  <si>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</si>
  <si>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</si>
  <si>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</si>
  <si>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</si>
  <si>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</si>
  <si>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</si>
  <si>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</si>
  <si>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</si>
  <si>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</si>
  <si>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</si>
  <si>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</si>
  <si>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</si>
  <si>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</si>
  <si>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</si>
  <si>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</si>
  <si>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</si>
  <si>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</si>
  <si>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</si>
  <si>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</si>
  <si>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</si>
  <si>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</si>
  <si>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</si>
  <si>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</si>
  <si>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</si>
  <si>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</si>
  <si>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</si>
  <si>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</si>
  <si>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</si>
  <si>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</si>
  <si>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</si>
  <si>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</si>
  <si>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</si>
  <si>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</si>
  <si>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</si>
  <si>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</si>
  <si>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</si>
  <si>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</si>
  <si>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</si>
  <si>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</si>
  <si>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</si>
  <si>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</si>
  <si>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</si>
  <si>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</si>
  <si>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</si>
  <si>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</si>
  <si>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</si>
  <si>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</si>
  <si>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</si>
  <si>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</si>
  <si>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</si>
  <si>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</si>
  <si>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</si>
  <si>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</si>
  <si>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</si>
  <si>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</si>
  <si>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</si>
  <si>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</si>
  <si>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</si>
  <si>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</si>
  <si>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</si>
  <si>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</si>
  <si>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</si>
  <si>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</si>
  <si>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</si>
  <si>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</si>
  <si>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</si>
  <si>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</si>
  <si>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</si>
  <si>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</si>
  <si>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</si>
  <si>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</si>
  <si>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</si>
  <si>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</si>
  <si>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</si>
  <si>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</si>
  <si>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</si>
  <si>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</si>
  <si>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</si>
  <si>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</si>
  <si>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</si>
  <si>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</si>
  <si>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</si>
  <si>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</si>
  <si>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</si>
  <si>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</si>
  <si>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</si>
  <si>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</si>
  <si>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</si>
  <si>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</si>
  <si>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</si>
  <si>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</si>
  <si>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</si>
  <si>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</si>
  <si>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</si>
  <si>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</si>
  <si>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</si>
  <si>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</si>
  <si>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</si>
  <si>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</si>
  <si>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</si>
  <si>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</si>
  <si>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</si>
  <si>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</si>
  <si>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</si>
  <si>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</si>
  <si>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</si>
  <si>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</si>
  <si>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..........</t>
  </si>
  <si>
    <t>Vanderlei Freitas Valente</t>
  </si>
  <si>
    <t>5..635,39</t>
  </si>
  <si>
    <t xml:space="preserve">                      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</si>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</sst>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3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165" fontId="14" fillId="0" borderId="0" xfId="1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Alignment="1" applyProtection="1">
      <alignment vertical="top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F3" zoomScale="98" zoomScaleNormal="98" workbookViewId="0">
      <selection activeCell="J8" sqref="J8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54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</cols>
  <sheetData>
    <row r="4" spans="1:47" ht="20" thickBot="1" x14ac:dyDescent="0.35">
      <c r="B4" s="160" t="s">
        <v>49</v>
      </c>
      <c r="C4" s="160"/>
      <c r="D4" s="160"/>
      <c r="E4" s="160"/>
      <c r="F4" s="160"/>
      <c r="G4" s="160"/>
      <c r="H4" s="16"/>
      <c r="I4" s="151" t="s">
        <v>38</v>
      </c>
      <c r="J4" s="152" t="s">
        <v>122</v>
      </c>
      <c r="K4" s="156">
        <v>2022</v>
      </c>
      <c r="L4" s="157"/>
      <c r="M4" s="157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58" t="s">
        <v>73</v>
      </c>
      <c r="C5" s="159"/>
      <c r="D5" s="161" t="s">
        <v>88</v>
      </c>
      <c r="E5" s="162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49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120">
        <v>1</v>
      </c>
      <c r="C7" s="121" t="s">
        <v>13</v>
      </c>
      <c r="D7" s="66">
        <v>11</v>
      </c>
      <c r="E7" s="66" t="s">
        <v>84</v>
      </c>
      <c r="F7" s="66" t="s">
        <v>90</v>
      </c>
      <c r="G7" s="68" t="s">
        <v>27</v>
      </c>
      <c r="H7" s="68">
        <v>6</v>
      </c>
      <c r="I7" s="119" t="s">
        <v>14</v>
      </c>
      <c r="J7" s="122" t="str">
        <f>J13</f>
        <v>CONCURSADO</v>
      </c>
      <c r="K7" s="42">
        <v>3116</v>
      </c>
      <c r="L7" s="42">
        <v>178.31</v>
      </c>
      <c r="M7" s="123"/>
      <c r="N7" s="39">
        <f>SUM(Tabela44[[#This Row],[Salario Base]:[Gratificação]])</f>
        <v>3294.31</v>
      </c>
      <c r="O7" s="38">
        <v>867.39</v>
      </c>
      <c r="P7" s="124">
        <f>Tabela44[[#This Row],[Salario Bruto]]-Tabela44[[#This Row],[Descontos]]</f>
        <v>2426.92</v>
      </c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125">
        <v>2</v>
      </c>
      <c r="C8" s="126" t="s">
        <v>10</v>
      </c>
      <c r="D8" s="67">
        <v>13</v>
      </c>
      <c r="E8" s="67" t="s">
        <v>84</v>
      </c>
      <c r="F8" s="67" t="s">
        <v>86</v>
      </c>
      <c r="G8" s="69" t="s">
        <v>27</v>
      </c>
      <c r="H8" s="69">
        <v>6</v>
      </c>
      <c r="I8" s="127" t="s">
        <v>11</v>
      </c>
      <c r="J8" s="127" t="str">
        <f>J13</f>
        <v>CONCURSADO</v>
      </c>
      <c r="K8" s="128">
        <v>1851.06</v>
      </c>
      <c r="L8" s="128">
        <v>1490.11</v>
      </c>
      <c r="M8" s="55">
        <v>2468.08</v>
      </c>
      <c r="N8" s="56">
        <f>SUM(Tabela44[[#This Row],[Salario Base]:[Gratificação]])</f>
        <v>5809.25</v>
      </c>
      <c r="O8" s="55">
        <v>4869.8599999999997</v>
      </c>
      <c r="P8" s="129">
        <f>Tabela44[[#This Row],[Salario Bruto]]-Tabela44[[#This Row],[Descontos]]</f>
        <v>939.39000000000033</v>
      </c>
      <c r="Q8" s="5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30"/>
      <c r="C9" s="131"/>
      <c r="D9" s="132"/>
      <c r="E9" s="133"/>
      <c r="F9" s="57"/>
      <c r="G9" s="134"/>
      <c r="H9" s="135"/>
      <c r="I9" s="136"/>
      <c r="J9" s="136"/>
      <c r="K9" s="137"/>
      <c r="L9" s="137"/>
      <c r="M9" s="58"/>
      <c r="N9" s="58"/>
      <c r="O9" s="58"/>
      <c r="P9" s="138"/>
      <c r="Q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 t="s">
        <v>121</v>
      </c>
      <c r="P10" s="79"/>
      <c r="Q10" s="7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39"/>
      <c r="C11" s="65" t="s">
        <v>73</v>
      </c>
      <c r="D11" s="64" t="s">
        <v>89</v>
      </c>
      <c r="E11" s="140"/>
      <c r="F11" s="141"/>
      <c r="G11" s="141"/>
      <c r="H11" s="141"/>
      <c r="I11" s="141" t="s">
        <v>117</v>
      </c>
      <c r="J11" s="141"/>
      <c r="K11" s="141"/>
      <c r="L11" s="141"/>
      <c r="M11" s="141"/>
      <c r="N11" s="141"/>
      <c r="O11" s="141"/>
      <c r="P11" s="142"/>
      <c r="Q11" s="14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60" t="s">
        <v>28</v>
      </c>
      <c r="C12" s="61" t="s">
        <v>36</v>
      </c>
      <c r="D12" s="61" t="s">
        <v>46</v>
      </c>
      <c r="E12" s="61" t="s">
        <v>47</v>
      </c>
      <c r="F12" s="61" t="s">
        <v>85</v>
      </c>
      <c r="G12" s="61" t="s">
        <v>37</v>
      </c>
      <c r="H12" s="61" t="s">
        <v>29</v>
      </c>
      <c r="I12" s="61" t="s">
        <v>48</v>
      </c>
      <c r="J12" s="61" t="s">
        <v>65</v>
      </c>
      <c r="K12" s="61" t="s">
        <v>64</v>
      </c>
      <c r="L12" s="61" t="s">
        <v>66</v>
      </c>
      <c r="M12" s="61" t="s">
        <v>34</v>
      </c>
      <c r="N12" s="61" t="s">
        <v>67</v>
      </c>
      <c r="O12" s="62" t="s">
        <v>72</v>
      </c>
      <c r="P12" s="62" t="s">
        <v>68</v>
      </c>
      <c r="Q12" s="63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43">
        <v>3</v>
      </c>
      <c r="C13" s="144" t="s">
        <v>1</v>
      </c>
      <c r="D13" s="145">
        <v>2</v>
      </c>
      <c r="E13" s="145" t="s">
        <v>83</v>
      </c>
      <c r="F13" s="145" t="s">
        <v>86</v>
      </c>
      <c r="G13" s="146" t="s">
        <v>105</v>
      </c>
      <c r="H13" s="146">
        <v>6</v>
      </c>
      <c r="I13" s="118" t="s">
        <v>2</v>
      </c>
      <c r="J13" s="118" t="s">
        <v>69</v>
      </c>
      <c r="K13" s="117"/>
      <c r="L13" s="117"/>
      <c r="M13" s="106"/>
      <c r="N13" s="107"/>
      <c r="O13" s="106"/>
      <c r="P13" s="147"/>
      <c r="Q13" s="10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48">
        <v>4</v>
      </c>
      <c r="C14" s="121" t="s">
        <v>39</v>
      </c>
      <c r="D14" s="66">
        <v>3</v>
      </c>
      <c r="E14" s="66"/>
      <c r="F14" s="66" t="str">
        <f>F13</f>
        <v>.........</v>
      </c>
      <c r="G14" s="68" t="s">
        <v>81</v>
      </c>
      <c r="H14" s="68">
        <v>6</v>
      </c>
      <c r="I14" s="119" t="s">
        <v>106</v>
      </c>
      <c r="J14" s="119" t="str">
        <f>J13</f>
        <v>CONCURSADO</v>
      </c>
      <c r="K14" s="116">
        <v>1727.57</v>
      </c>
      <c r="L14" s="116">
        <v>224.58</v>
      </c>
      <c r="M14" s="111">
        <v>1394.75</v>
      </c>
      <c r="N14" s="112">
        <f>SUM(Tabela44[[#This Row],[Salario Base]:[Gratificação]])</f>
        <v>3346.8999999999996</v>
      </c>
      <c r="O14" s="111">
        <v>339.55</v>
      </c>
      <c r="P14" s="149">
        <f>Tabela44[[#This Row],[Salario Bruto]]-Tabela44[[#This Row],[Descontos]]</f>
        <v>3007.3499999999995</v>
      </c>
      <c r="Q14" s="11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48"/>
      <c r="B15" s="143">
        <v>5</v>
      </c>
      <c r="C15" s="144" t="s">
        <v>3</v>
      </c>
      <c r="D15" s="145">
        <v>16</v>
      </c>
      <c r="E15" s="145" t="s">
        <v>84</v>
      </c>
      <c r="F15" s="145" t="str">
        <f>F14</f>
        <v>.........</v>
      </c>
      <c r="G15" s="146" t="s">
        <v>27</v>
      </c>
      <c r="H15" s="146">
        <v>6</v>
      </c>
      <c r="I15" s="118" t="s">
        <v>4</v>
      </c>
      <c r="J15" s="118" t="str">
        <f>J13</f>
        <v>CONCURSADO</v>
      </c>
      <c r="K15" s="117">
        <v>6796.46</v>
      </c>
      <c r="L15" s="117">
        <v>356.81</v>
      </c>
      <c r="M15" s="106"/>
      <c r="N15" s="107">
        <f>SUM(Tabela44[[#This Row],[Salario Base]:[Gratificação]])</f>
        <v>7153.27</v>
      </c>
      <c r="O15" s="106">
        <v>2358.7800000000002</v>
      </c>
      <c r="P15" s="147">
        <f>Tabela44[[#This Row],[Salario Bruto]]-Tabela44[[#This Row],[Descontos]]</f>
        <v>4794.49</v>
      </c>
      <c r="Q15" s="10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1:47" x14ac:dyDescent="0.3">
      <c r="B16" s="148">
        <v>6</v>
      </c>
      <c r="C16" s="121" t="s">
        <v>5</v>
      </c>
      <c r="D16" s="66"/>
      <c r="E16" s="66"/>
      <c r="F16" s="66" t="s">
        <v>86</v>
      </c>
      <c r="G16" s="68" t="s">
        <v>43</v>
      </c>
      <c r="H16" s="68">
        <v>6</v>
      </c>
      <c r="I16" s="119" t="s">
        <v>4</v>
      </c>
      <c r="J16" s="119" t="str">
        <f>J13</f>
        <v>CONCURSADO</v>
      </c>
      <c r="K16" s="116"/>
      <c r="L16" s="116"/>
      <c r="M16" s="116"/>
      <c r="N16" s="112"/>
      <c r="O16" s="111"/>
      <c r="P16" s="149"/>
      <c r="Q16" s="11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43">
        <v>7</v>
      </c>
      <c r="C17" s="144" t="s">
        <v>6</v>
      </c>
      <c r="D17" s="145">
        <v>6</v>
      </c>
      <c r="E17" s="145" t="s">
        <v>83</v>
      </c>
      <c r="F17" s="145" t="str">
        <f>F15</f>
        <v>.........</v>
      </c>
      <c r="G17" s="146" t="s">
        <v>27</v>
      </c>
      <c r="H17" s="146">
        <v>6</v>
      </c>
      <c r="I17" s="118" t="s">
        <v>107</v>
      </c>
      <c r="J17" s="118" t="str">
        <f>J13</f>
        <v>CONCURSADO</v>
      </c>
      <c r="K17" s="117">
        <v>2369.7800000000002</v>
      </c>
      <c r="L17" s="117">
        <v>236.98</v>
      </c>
      <c r="M17" s="106">
        <v>2324.59</v>
      </c>
      <c r="N17" s="107">
        <f>SUM(Tabela44[[#This Row],[Salario Base]:[Gratificação]])</f>
        <v>4931.3500000000004</v>
      </c>
      <c r="O17" s="106">
        <v>1299.46</v>
      </c>
      <c r="P17" s="147">
        <f>Tabela44[[#This Row],[Salario Bruto]]-Tabela44[[#This Row],[Descontos]]</f>
        <v>3631.8900000000003</v>
      </c>
      <c r="Q17" s="10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48">
        <v>8</v>
      </c>
      <c r="C18" s="121" t="s">
        <v>41</v>
      </c>
      <c r="D18" s="66">
        <v>2</v>
      </c>
      <c r="E18" s="66" t="s">
        <v>83</v>
      </c>
      <c r="F18" s="66" t="str">
        <f>F17</f>
        <v>.........</v>
      </c>
      <c r="G18" s="68" t="s">
        <v>27</v>
      </c>
      <c r="H18" s="68">
        <v>6</v>
      </c>
      <c r="I18" s="119" t="s">
        <v>108</v>
      </c>
      <c r="J18" s="119" t="str">
        <f>J13</f>
        <v>CONCURSADO</v>
      </c>
      <c r="K18" s="116">
        <v>1554.81</v>
      </c>
      <c r="L18" s="116">
        <v>155.47999999999999</v>
      </c>
      <c r="M18" s="111">
        <v>1394.75</v>
      </c>
      <c r="N18" s="112">
        <f>SUM(Tabela44[[#This Row],[Salario Base]:[Gratificação]])</f>
        <v>3105.04</v>
      </c>
      <c r="O18" s="111">
        <v>293.2</v>
      </c>
      <c r="P18" s="149">
        <f>Tabela44[[#This Row],[Salario Bruto]]-Tabela44[[#This Row],[Descontos]]</f>
        <v>2811.84</v>
      </c>
      <c r="Q18" s="11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43">
        <v>9</v>
      </c>
      <c r="C19" s="144" t="s">
        <v>7</v>
      </c>
      <c r="D19" s="145">
        <v>7</v>
      </c>
      <c r="E19" s="145" t="s">
        <v>83</v>
      </c>
      <c r="F19" s="145" t="str">
        <f>F18</f>
        <v>.........</v>
      </c>
      <c r="G19" s="146" t="s">
        <v>82</v>
      </c>
      <c r="H19" s="146">
        <v>6</v>
      </c>
      <c r="I19" s="118" t="s">
        <v>4</v>
      </c>
      <c r="J19" s="118" t="str">
        <f t="shared" ref="J19:J32" si="0">J14</f>
        <v>CONCURSADO</v>
      </c>
      <c r="K19" s="117">
        <v>2633.09</v>
      </c>
      <c r="L19" s="117"/>
      <c r="M19" s="117"/>
      <c r="N19" s="107">
        <f>SUM(Tabela44[[#This Row],[Salario Base]:[Gratificação]])</f>
        <v>2633.09</v>
      </c>
      <c r="O19" s="106">
        <v>262.77</v>
      </c>
      <c r="P19" s="147">
        <f>Tabela44[[#This Row],[Salario Bruto]]-Tabela44[[#This Row],[Descontos]]</f>
        <v>2370.3200000000002</v>
      </c>
      <c r="Q19" s="10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48">
        <v>11</v>
      </c>
      <c r="C20" s="121" t="s">
        <v>15</v>
      </c>
      <c r="D20" s="66">
        <v>20</v>
      </c>
      <c r="E20" s="66" t="s">
        <v>83</v>
      </c>
      <c r="F20" s="66" t="str">
        <f>F19</f>
        <v>.........</v>
      </c>
      <c r="G20" s="68" t="s">
        <v>27</v>
      </c>
      <c r="H20" s="68">
        <v>6</v>
      </c>
      <c r="I20" s="119" t="s">
        <v>109</v>
      </c>
      <c r="J20" s="119" t="str">
        <f t="shared" si="0"/>
        <v>CONCURSADO</v>
      </c>
      <c r="K20" s="116">
        <v>10152.73</v>
      </c>
      <c r="L20" s="116"/>
      <c r="M20" s="111">
        <v>1394.75</v>
      </c>
      <c r="N20" s="112">
        <f>SUM(Tabela44[[#This Row],[Salario Base]:[Gratificação]])</f>
        <v>11547.48</v>
      </c>
      <c r="O20" s="111">
        <v>5042.8100000000004</v>
      </c>
      <c r="P20" s="149">
        <f>Tabela44[[#This Row],[Salario Bruto]]-Tabela44[[#This Row],[Descontos]]</f>
        <v>6504.6699999999992</v>
      </c>
      <c r="Q20" s="11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3">
      <c r="B21" s="143">
        <v>12</v>
      </c>
      <c r="C21" s="144" t="s">
        <v>16</v>
      </c>
      <c r="D21" s="145">
        <v>7</v>
      </c>
      <c r="E21" s="145" t="s">
        <v>84</v>
      </c>
      <c r="F21" s="145" t="str">
        <f>F19</f>
        <v>.........</v>
      </c>
      <c r="G21" s="146" t="s">
        <v>27</v>
      </c>
      <c r="H21" s="146">
        <v>6</v>
      </c>
      <c r="I21" s="118" t="s">
        <v>17</v>
      </c>
      <c r="J21" s="118" t="str">
        <f t="shared" si="0"/>
        <v>CONCURSADO</v>
      </c>
      <c r="K21" s="117">
        <v>3353.23</v>
      </c>
      <c r="L21" s="117">
        <v>191.35</v>
      </c>
      <c r="M21" s="106">
        <v>800</v>
      </c>
      <c r="N21" s="107">
        <f>SUM(Tabela44[[#This Row],[Salario Base]:[Gratificação]])</f>
        <v>4344.58</v>
      </c>
      <c r="O21" s="106">
        <v>1209.22</v>
      </c>
      <c r="P21" s="147">
        <f>Tabela44[[#This Row],[Salario Bruto]]-Tabela44[[#This Row],[Descontos]]</f>
        <v>3135.3599999999997</v>
      </c>
      <c r="Q21" s="10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48">
        <v>13</v>
      </c>
      <c r="C22" s="121" t="s">
        <v>19</v>
      </c>
      <c r="D22" s="66">
        <v>6</v>
      </c>
      <c r="E22" s="66" t="s">
        <v>83</v>
      </c>
      <c r="F22" s="66" t="str">
        <f>F19</f>
        <v>.........</v>
      </c>
      <c r="G22" s="68" t="s">
        <v>27</v>
      </c>
      <c r="H22" s="68">
        <v>6</v>
      </c>
      <c r="I22" s="119" t="s">
        <v>110</v>
      </c>
      <c r="J22" s="153" t="s">
        <v>69</v>
      </c>
      <c r="K22" s="116">
        <v>5635.39</v>
      </c>
      <c r="L22" s="116" t="s">
        <v>120</v>
      </c>
      <c r="M22" s="111"/>
      <c r="N22" s="112">
        <f>SUM(Tabela44[[#This Row],[Salario Base]:[Gratificação]])</f>
        <v>5635.39</v>
      </c>
      <c r="O22" s="111">
        <v>5635.39</v>
      </c>
      <c r="P22" s="149">
        <f>Tabela44[[#This Row],[Salario Bruto]]-Tabela44[[#This Row],[Descontos]]</f>
        <v>0</v>
      </c>
      <c r="Q22" s="11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43">
        <v>14</v>
      </c>
      <c r="C23" s="144" t="s">
        <v>20</v>
      </c>
      <c r="D23" s="145">
        <v>7</v>
      </c>
      <c r="E23" s="145" t="s">
        <v>84</v>
      </c>
      <c r="F23" s="145" t="str">
        <f>F18</f>
        <v>.........</v>
      </c>
      <c r="G23" s="146" t="s">
        <v>27</v>
      </c>
      <c r="H23" s="146">
        <v>6</v>
      </c>
      <c r="I23" s="118" t="s">
        <v>111</v>
      </c>
      <c r="J23" s="118" t="str">
        <f t="shared" si="0"/>
        <v>CONCURSADO</v>
      </c>
      <c r="K23" s="117">
        <v>2633.09</v>
      </c>
      <c r="L23" s="117">
        <v>401.55</v>
      </c>
      <c r="M23" s="106">
        <v>2324.59</v>
      </c>
      <c r="N23" s="107">
        <f>SUM(Tabela44[[#This Row],[Salario Base]:[Gratificação]])</f>
        <v>5359.2300000000005</v>
      </c>
      <c r="O23" s="106">
        <v>1697.85</v>
      </c>
      <c r="P23" s="147">
        <f>Tabela44[[#This Row],[Salario Bruto]]-Tabela44[[#This Row],[Descontos]]</f>
        <v>3661.3800000000006</v>
      </c>
      <c r="Q23" s="10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48">
        <v>15</v>
      </c>
      <c r="C24" s="121" t="s">
        <v>40</v>
      </c>
      <c r="D24" s="66">
        <v>2</v>
      </c>
      <c r="E24" s="66" t="s">
        <v>84</v>
      </c>
      <c r="F24" s="66">
        <v>2</v>
      </c>
      <c r="G24" s="68" t="s">
        <v>27</v>
      </c>
      <c r="H24" s="68">
        <v>6</v>
      </c>
      <c r="I24" s="119" t="s">
        <v>112</v>
      </c>
      <c r="J24" s="119" t="str">
        <f t="shared" si="0"/>
        <v>CONCURSADO</v>
      </c>
      <c r="K24" s="116">
        <v>4226.54</v>
      </c>
      <c r="L24" s="116"/>
      <c r="M24" s="111"/>
      <c r="N24" s="112">
        <f>SUM(Tabela44[[#This Row],[Salario Base]:[Gratificação]])</f>
        <v>4226.54</v>
      </c>
      <c r="O24" s="111">
        <v>654.36</v>
      </c>
      <c r="P24" s="149">
        <f>Tabela44[[#This Row],[Salario Bruto]]-Tabela44[[#This Row],[Descontos]]</f>
        <v>3572.18</v>
      </c>
      <c r="Q24" s="11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43">
        <v>16</v>
      </c>
      <c r="C25" s="144" t="s">
        <v>76</v>
      </c>
      <c r="D25" s="145">
        <v>2</v>
      </c>
      <c r="E25" s="145" t="s">
        <v>84</v>
      </c>
      <c r="F25" s="145" t="str">
        <f>F19</f>
        <v>.........</v>
      </c>
      <c r="G25" s="146" t="s">
        <v>27</v>
      </c>
      <c r="H25" s="146">
        <v>6</v>
      </c>
      <c r="I25" s="118" t="s">
        <v>17</v>
      </c>
      <c r="J25" s="118" t="str">
        <f t="shared" si="0"/>
        <v>CONCURSADO</v>
      </c>
      <c r="K25" s="117">
        <v>2210.0500000000002</v>
      </c>
      <c r="L25" s="117">
        <v>337.03</v>
      </c>
      <c r="M25" s="106">
        <v>800</v>
      </c>
      <c r="N25" s="107">
        <f>SUM(Tabela44[[#This Row],[Salario Base]:[Gratificação]])</f>
        <v>3347.08</v>
      </c>
      <c r="O25" s="106">
        <v>332.89</v>
      </c>
      <c r="P25" s="147">
        <f>Tabela44[[#This Row],[Salario Bruto]]-Tabela44[[#This Row],[Descontos]]</f>
        <v>3014.19</v>
      </c>
      <c r="Q25" s="10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48">
        <v>17</v>
      </c>
      <c r="C26" s="121" t="s">
        <v>21</v>
      </c>
      <c r="D26" s="66">
        <v>7</v>
      </c>
      <c r="E26" s="66" t="s">
        <v>84</v>
      </c>
      <c r="F26" s="66" t="str">
        <f>F19</f>
        <v>.........</v>
      </c>
      <c r="G26" s="68" t="s">
        <v>27</v>
      </c>
      <c r="H26" s="68">
        <v>6</v>
      </c>
      <c r="I26" s="119" t="s">
        <v>17</v>
      </c>
      <c r="J26" s="119" t="str">
        <f t="shared" si="0"/>
        <v>CONCURSADO</v>
      </c>
      <c r="K26" s="116">
        <v>3353.23</v>
      </c>
      <c r="L26" s="116">
        <v>191.35</v>
      </c>
      <c r="M26" s="111">
        <v>800</v>
      </c>
      <c r="N26" s="112">
        <f>SUM(Tabela44[[#This Row],[Salario Base]:[Gratificação]])</f>
        <v>4344.58</v>
      </c>
      <c r="O26" s="111">
        <v>1092.19</v>
      </c>
      <c r="P26" s="149">
        <f>Tabela44[[#This Row],[Salario Bruto]]-Tabela44[[#This Row],[Descontos]]</f>
        <v>3252.39</v>
      </c>
      <c r="Q26" s="11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43">
        <v>18</v>
      </c>
      <c r="C27" s="144" t="s">
        <v>22</v>
      </c>
      <c r="D27" s="145">
        <v>12</v>
      </c>
      <c r="E27" s="145" t="s">
        <v>83</v>
      </c>
      <c r="F27" s="145" t="str">
        <f>F19</f>
        <v>.........</v>
      </c>
      <c r="G27" s="146" t="s">
        <v>27</v>
      </c>
      <c r="H27" s="146">
        <v>6</v>
      </c>
      <c r="I27" s="118" t="s">
        <v>113</v>
      </c>
      <c r="J27" s="118" t="str">
        <f t="shared" si="0"/>
        <v>CONCURSADO</v>
      </c>
      <c r="K27" s="117">
        <v>4459.16</v>
      </c>
      <c r="L27" s="117">
        <v>445.92</v>
      </c>
      <c r="M27" s="106">
        <v>2324.59</v>
      </c>
      <c r="N27" s="107">
        <f>SUM(Tabela44[[#This Row],[Salario Base]:[Gratificação]])</f>
        <v>7229.67</v>
      </c>
      <c r="O27" s="106">
        <v>2562.9699999999998</v>
      </c>
      <c r="P27" s="147">
        <f>Tabela44[[#This Row],[Salario Bruto]]-Tabela44[[#This Row],[Descontos]]</f>
        <v>4666.7000000000007</v>
      </c>
      <c r="Q27" s="10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50">
        <v>19</v>
      </c>
      <c r="C28" s="121" t="s">
        <v>44</v>
      </c>
      <c r="D28" s="66">
        <v>2</v>
      </c>
      <c r="E28" s="66" t="s">
        <v>84</v>
      </c>
      <c r="F28" s="66" t="str">
        <f>F29</f>
        <v>.........</v>
      </c>
      <c r="G28" s="68" t="s">
        <v>27</v>
      </c>
      <c r="H28" s="68">
        <v>6</v>
      </c>
      <c r="I28" s="119" t="s">
        <v>45</v>
      </c>
      <c r="J28" s="119" t="str">
        <f t="shared" si="0"/>
        <v>CONCURSADO</v>
      </c>
      <c r="K28" s="116">
        <v>1554.81</v>
      </c>
      <c r="L28" s="116">
        <v>138.1</v>
      </c>
      <c r="M28" s="116"/>
      <c r="N28" s="112">
        <f>SUM(Tabela44[[#This Row],[Salario Base]:[Gratificação]])</f>
        <v>1692.9099999999999</v>
      </c>
      <c r="O28" s="111">
        <v>121.75</v>
      </c>
      <c r="P28" s="149">
        <f>Tabela44[[#This Row],[Salario Bruto]]-Tabela44[[#This Row],[Descontos]]</f>
        <v>1571.1599999999999</v>
      </c>
      <c r="Q28" s="111"/>
      <c r="R28" s="17"/>
      <c r="S28" s="17"/>
      <c r="T28" s="2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43">
        <v>20</v>
      </c>
      <c r="C29" s="144" t="s">
        <v>23</v>
      </c>
      <c r="D29" s="145">
        <v>7</v>
      </c>
      <c r="E29" s="145" t="s">
        <v>84</v>
      </c>
      <c r="F29" s="145" t="str">
        <f>F19</f>
        <v>.........</v>
      </c>
      <c r="G29" s="146" t="s">
        <v>27</v>
      </c>
      <c r="H29" s="146">
        <v>6</v>
      </c>
      <c r="I29" s="118" t="s">
        <v>114</v>
      </c>
      <c r="J29" s="118" t="str">
        <f t="shared" si="0"/>
        <v>CONCURSADO</v>
      </c>
      <c r="K29" s="117">
        <v>2633.09</v>
      </c>
      <c r="L29" s="117">
        <v>401.55</v>
      </c>
      <c r="M29" s="106">
        <v>2324.59</v>
      </c>
      <c r="N29" s="107">
        <f>SUM(Tabela44[[#This Row],[Salario Base]:[Gratificação]])</f>
        <v>5359.2300000000005</v>
      </c>
      <c r="O29" s="106">
        <v>898.19</v>
      </c>
      <c r="P29" s="147">
        <f>Tabela44[[#This Row],[Salario Bruto]]-Tabela44[[#This Row],[Descontos]]</f>
        <v>4461.0400000000009</v>
      </c>
      <c r="Q29" s="10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48">
        <v>21</v>
      </c>
      <c r="C30" s="121" t="s">
        <v>24</v>
      </c>
      <c r="D30" s="66">
        <v>7</v>
      </c>
      <c r="E30" s="66" t="s">
        <v>84</v>
      </c>
      <c r="F30" s="66" t="str">
        <f>F18</f>
        <v>.........</v>
      </c>
      <c r="G30" s="68" t="s">
        <v>27</v>
      </c>
      <c r="H30" s="68">
        <v>6</v>
      </c>
      <c r="I30" s="119" t="s">
        <v>115</v>
      </c>
      <c r="J30" s="119" t="str">
        <f t="shared" si="0"/>
        <v>CONCURSADO</v>
      </c>
      <c r="K30" s="116">
        <v>2633.09</v>
      </c>
      <c r="L30" s="116">
        <v>401.55</v>
      </c>
      <c r="M30" s="111">
        <v>1394.75</v>
      </c>
      <c r="N30" s="112">
        <f>SUM(Tabela44[[#This Row],[Salario Base]:[Gratificação]])</f>
        <v>4429.3900000000003</v>
      </c>
      <c r="O30" s="111">
        <v>1374.59</v>
      </c>
      <c r="P30" s="149">
        <f>Tabela44[[#This Row],[Salario Bruto]]-Tabela44[[#This Row],[Descontos]]</f>
        <v>3054.8</v>
      </c>
      <c r="Q30" s="11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43">
        <v>22</v>
      </c>
      <c r="C31" s="144" t="s">
        <v>25</v>
      </c>
      <c r="D31" s="145">
        <v>3</v>
      </c>
      <c r="E31" s="145" t="s">
        <v>84</v>
      </c>
      <c r="F31" s="145">
        <v>2</v>
      </c>
      <c r="G31" s="146" t="s">
        <v>27</v>
      </c>
      <c r="H31" s="146">
        <v>6</v>
      </c>
      <c r="I31" s="118" t="s">
        <v>116</v>
      </c>
      <c r="J31" s="118" t="str">
        <f t="shared" si="0"/>
        <v>CONCURSADO</v>
      </c>
      <c r="K31" s="117">
        <v>4226.54</v>
      </c>
      <c r="L31" s="117"/>
      <c r="M31" s="106"/>
      <c r="N31" s="107">
        <f>SUM(Tabela44[[#This Row],[Salario Base]:[Gratificação]])</f>
        <v>4226.54</v>
      </c>
      <c r="O31" s="106">
        <v>646.46</v>
      </c>
      <c r="P31" s="147">
        <f>Tabela44[[#This Row],[Salario Bruto]]-Tabela44[[#This Row],[Descontos]]</f>
        <v>3580.08</v>
      </c>
      <c r="Q31" s="10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48">
        <v>23</v>
      </c>
      <c r="C32" s="121" t="s">
        <v>26</v>
      </c>
      <c r="D32" s="66">
        <v>7</v>
      </c>
      <c r="E32" s="66" t="s">
        <v>84</v>
      </c>
      <c r="F32" s="66" t="str">
        <f>F19</f>
        <v>.........</v>
      </c>
      <c r="G32" s="68" t="s">
        <v>27</v>
      </c>
      <c r="H32" s="68">
        <v>6</v>
      </c>
      <c r="I32" s="119" t="s">
        <v>17</v>
      </c>
      <c r="J32" s="119" t="str">
        <f t="shared" si="0"/>
        <v>CONCURSADO</v>
      </c>
      <c r="K32" s="116">
        <v>3353.23</v>
      </c>
      <c r="L32" s="116">
        <v>526.66999999999996</v>
      </c>
      <c r="M32" s="111">
        <v>800</v>
      </c>
      <c r="N32" s="112">
        <f>SUM(Tabela44[[#This Row],[Salario Base]:[Gratificação]])</f>
        <v>4679.8999999999996</v>
      </c>
      <c r="O32" s="111">
        <v>1252.28</v>
      </c>
      <c r="P32" s="149">
        <f>Tabela44[[#This Row],[Salario Bruto]]-Tabela44[[#This Row],[Descontos]]</f>
        <v>3427.62</v>
      </c>
      <c r="Q32" s="11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70"/>
      <c r="C33" s="71"/>
      <c r="D33" s="72"/>
      <c r="E33" s="72"/>
      <c r="F33" s="72"/>
      <c r="G33" s="70"/>
      <c r="H33" s="70"/>
      <c r="I33" s="73"/>
      <c r="J33" s="73"/>
      <c r="K33" s="74"/>
      <c r="L33" s="74"/>
      <c r="M33" s="75"/>
      <c r="N33" s="76"/>
      <c r="O33" s="75"/>
      <c r="P33" s="77"/>
      <c r="Q33" s="7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54" t="s">
        <v>73</v>
      </c>
      <c r="C34" s="154"/>
      <c r="D34" s="155" t="s">
        <v>91</v>
      </c>
      <c r="E34" s="155"/>
      <c r="F34" s="72"/>
      <c r="G34" s="70"/>
      <c r="H34" s="70"/>
      <c r="I34" s="73"/>
      <c r="J34" s="73"/>
      <c r="K34" s="74"/>
      <c r="L34" s="74"/>
      <c r="M34" s="75"/>
      <c r="N34" s="76"/>
      <c r="O34" s="75"/>
      <c r="P34" s="77"/>
      <c r="Q34" s="7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80" t="s">
        <v>28</v>
      </c>
      <c r="C35" s="81" t="s">
        <v>36</v>
      </c>
      <c r="D35" s="81" t="s">
        <v>46</v>
      </c>
      <c r="E35" s="81" t="s">
        <v>47</v>
      </c>
      <c r="F35" s="81" t="s">
        <v>85</v>
      </c>
      <c r="G35" s="81" t="s">
        <v>37</v>
      </c>
      <c r="H35" s="81" t="s">
        <v>29</v>
      </c>
      <c r="I35" s="81" t="s">
        <v>48</v>
      </c>
      <c r="J35" s="81" t="s">
        <v>65</v>
      </c>
      <c r="K35" s="81" t="s">
        <v>64</v>
      </c>
      <c r="L35" s="81" t="s">
        <v>66</v>
      </c>
      <c r="M35" s="81" t="s">
        <v>34</v>
      </c>
      <c r="N35" s="81" t="s">
        <v>67</v>
      </c>
      <c r="O35" s="81" t="s">
        <v>72</v>
      </c>
      <c r="P35" s="81" t="s">
        <v>68</v>
      </c>
      <c r="Q35" s="81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84">
        <v>24</v>
      </c>
      <c r="C36" s="82" t="s">
        <v>8</v>
      </c>
      <c r="D36" s="83">
        <v>3</v>
      </c>
      <c r="E36" s="83" t="s">
        <v>84</v>
      </c>
      <c r="F36" s="83" t="s">
        <v>92</v>
      </c>
      <c r="G36" s="84" t="s">
        <v>27</v>
      </c>
      <c r="H36" s="84">
        <v>6</v>
      </c>
      <c r="I36" s="85" t="s">
        <v>9</v>
      </c>
      <c r="J36" s="85" t="str">
        <f>J26</f>
        <v>CONCURSADO</v>
      </c>
      <c r="K36" s="86">
        <v>3842.08</v>
      </c>
      <c r="L36" s="86">
        <v>701.18</v>
      </c>
      <c r="M36" s="87">
        <v>2324.59</v>
      </c>
      <c r="N36" s="88">
        <f>SUM(K36:M36)</f>
        <v>6867.85</v>
      </c>
      <c r="O36" s="87">
        <v>2191.38</v>
      </c>
      <c r="P36" s="89">
        <f>N36-O36</f>
        <v>4676.47</v>
      </c>
      <c r="Q36" s="8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90">
        <v>25</v>
      </c>
      <c r="C37" s="91" t="s">
        <v>12</v>
      </c>
      <c r="D37" s="92">
        <v>3</v>
      </c>
      <c r="E37" s="92" t="s">
        <v>84</v>
      </c>
      <c r="F37" s="92" t="s">
        <v>92</v>
      </c>
      <c r="G37" s="90" t="s">
        <v>27</v>
      </c>
      <c r="H37" s="90">
        <v>6</v>
      </c>
      <c r="I37" s="93" t="s">
        <v>63</v>
      </c>
      <c r="J37" s="93" t="str">
        <f>J36</f>
        <v>CONCURSADO</v>
      </c>
      <c r="K37" s="94">
        <v>2433.3200000000002</v>
      </c>
      <c r="L37" s="94">
        <v>7023.95</v>
      </c>
      <c r="M37" s="95"/>
      <c r="N37" s="96">
        <f>SUM(K37:M37)</f>
        <v>9457.27</v>
      </c>
      <c r="O37" s="95">
        <v>6665.36</v>
      </c>
      <c r="P37" s="97">
        <f>N37-O37</f>
        <v>2791.9100000000008</v>
      </c>
      <c r="Q37" s="9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84">
        <v>26</v>
      </c>
      <c r="C38" s="82" t="s">
        <v>18</v>
      </c>
      <c r="D38" s="83">
        <v>3</v>
      </c>
      <c r="E38" s="83" t="s">
        <v>83</v>
      </c>
      <c r="F38" s="83" t="s">
        <v>92</v>
      </c>
      <c r="G38" s="84" t="s">
        <v>50</v>
      </c>
      <c r="H38" s="84">
        <v>6</v>
      </c>
      <c r="I38" s="85" t="s">
        <v>9</v>
      </c>
      <c r="J38" s="85" t="str">
        <f t="shared" ref="J38" si="1">J37</f>
        <v>CONCURSADO</v>
      </c>
      <c r="K38" s="86">
        <v>3842.08</v>
      </c>
      <c r="L38" s="86"/>
      <c r="M38" s="87"/>
      <c r="N38" s="88">
        <f>SUM(K38:M38)</f>
        <v>3842.08</v>
      </c>
      <c r="O38" s="87">
        <v>539.46</v>
      </c>
      <c r="P38" s="89">
        <f>N38-O38</f>
        <v>3302.62</v>
      </c>
      <c r="Q38" s="8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3"/>
      <c r="C39" s="28"/>
      <c r="D39" s="23"/>
      <c r="E39" s="23"/>
      <c r="F39" s="53"/>
      <c r="G39" s="23"/>
      <c r="H39" s="24"/>
      <c r="I39" s="25"/>
      <c r="J39" s="25"/>
      <c r="K39" s="26"/>
      <c r="L39" s="27"/>
      <c r="M39" s="27"/>
      <c r="N39" s="27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54" t="s">
        <v>73</v>
      </c>
      <c r="C40" s="154"/>
      <c r="D40" s="155" t="s">
        <v>93</v>
      </c>
      <c r="E40" s="155"/>
      <c r="F40" s="53"/>
      <c r="G40" s="23"/>
      <c r="H40" s="24"/>
      <c r="I40" s="25"/>
      <c r="J40" s="25"/>
      <c r="K40" s="29"/>
      <c r="L40" s="30"/>
      <c r="M40" s="30"/>
      <c r="N40" s="30"/>
      <c r="O40" s="3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80" t="s">
        <v>28</v>
      </c>
      <c r="C41" s="81" t="s">
        <v>36</v>
      </c>
      <c r="D41" s="81" t="s">
        <v>46</v>
      </c>
      <c r="E41" s="81" t="s">
        <v>47</v>
      </c>
      <c r="F41" s="81" t="s">
        <v>85</v>
      </c>
      <c r="G41" s="81" t="s">
        <v>37</v>
      </c>
      <c r="H41" s="81" t="s">
        <v>29</v>
      </c>
      <c r="I41" s="81" t="s">
        <v>48</v>
      </c>
      <c r="J41" s="81" t="s">
        <v>65</v>
      </c>
      <c r="K41" s="81" t="s">
        <v>64</v>
      </c>
      <c r="L41" s="81" t="s">
        <v>66</v>
      </c>
      <c r="M41" s="81" t="s">
        <v>34</v>
      </c>
      <c r="N41" s="81" t="s">
        <v>67</v>
      </c>
      <c r="O41" s="81" t="s">
        <v>72</v>
      </c>
      <c r="P41" s="81" t="s">
        <v>68</v>
      </c>
      <c r="Q41" s="81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3">
      <c r="A42" s="48"/>
      <c r="B42" s="43">
        <v>27</v>
      </c>
      <c r="C42" s="98" t="s">
        <v>30</v>
      </c>
      <c r="D42" s="50" t="str">
        <f>F32</f>
        <v>.........</v>
      </c>
      <c r="E42" s="50" t="str">
        <f>E53</f>
        <v>..........</v>
      </c>
      <c r="F42" s="50">
        <v>2</v>
      </c>
      <c r="G42" s="45" t="s">
        <v>27</v>
      </c>
      <c r="H42" s="45"/>
      <c r="I42" s="46" t="s">
        <v>74</v>
      </c>
      <c r="J42" s="46" t="s">
        <v>70</v>
      </c>
      <c r="K42" s="105">
        <v>4226.54</v>
      </c>
      <c r="L42" s="105"/>
      <c r="M42" s="106"/>
      <c r="N42" s="107">
        <f>SUM(K42:M42)</f>
        <v>4226.54</v>
      </c>
      <c r="O42" s="106">
        <v>670.16</v>
      </c>
      <c r="P42" s="108">
        <f>N42-O42</f>
        <v>3556.38</v>
      </c>
      <c r="Q42" s="10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</row>
    <row r="43" spans="1:47" s="7" customFormat="1" x14ac:dyDescent="0.3">
      <c r="A43" s="48"/>
      <c r="B43" s="103">
        <v>28</v>
      </c>
      <c r="C43" s="35" t="s">
        <v>71</v>
      </c>
      <c r="D43" s="51" t="str">
        <f t="shared" ref="D43:D51" si="2">D42</f>
        <v>.........</v>
      </c>
      <c r="E43" s="51" t="str">
        <f>E53</f>
        <v>..........</v>
      </c>
      <c r="F43" s="51">
        <v>1</v>
      </c>
      <c r="G43" s="36" t="s">
        <v>27</v>
      </c>
      <c r="H43" s="36"/>
      <c r="I43" s="37" t="s">
        <v>94</v>
      </c>
      <c r="J43" s="37" t="s">
        <v>70</v>
      </c>
      <c r="K43" s="110">
        <v>7044.23</v>
      </c>
      <c r="L43" s="110"/>
      <c r="M43" s="111"/>
      <c r="N43" s="112">
        <f t="shared" ref="N43:N53" si="3">SUM(K43:M43)</f>
        <v>7044.23</v>
      </c>
      <c r="O43" s="111">
        <v>1664.01</v>
      </c>
      <c r="P43" s="113">
        <f t="shared" ref="P43:P53" si="4">N43-O43</f>
        <v>5380.2199999999993</v>
      </c>
      <c r="Q43" s="11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1:47" s="7" customFormat="1" x14ac:dyDescent="0.3">
      <c r="A44" s="48"/>
      <c r="B44" s="43">
        <v>29</v>
      </c>
      <c r="C44" s="44" t="s">
        <v>80</v>
      </c>
      <c r="D44" s="50" t="str">
        <f t="shared" si="2"/>
        <v>.........</v>
      </c>
      <c r="E44" s="50" t="str">
        <f>E53</f>
        <v>..........</v>
      </c>
      <c r="F44" s="50">
        <v>2</v>
      </c>
      <c r="G44" s="45" t="s">
        <v>27</v>
      </c>
      <c r="H44" s="45"/>
      <c r="I44" s="46" t="s">
        <v>75</v>
      </c>
      <c r="J44" s="46" t="s">
        <v>70</v>
      </c>
      <c r="K44" s="105">
        <v>4226.54</v>
      </c>
      <c r="L44" s="105"/>
      <c r="M44" s="106"/>
      <c r="N44" s="107">
        <f t="shared" si="3"/>
        <v>4226.54</v>
      </c>
      <c r="O44" s="106">
        <v>646.46</v>
      </c>
      <c r="P44" s="108">
        <f t="shared" si="4"/>
        <v>3580.08</v>
      </c>
      <c r="Q44" s="10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47" x14ac:dyDescent="0.3">
      <c r="B45" s="103">
        <v>30</v>
      </c>
      <c r="C45" s="40" t="s">
        <v>58</v>
      </c>
      <c r="D45" s="51" t="str">
        <f t="shared" si="2"/>
        <v>.........</v>
      </c>
      <c r="E45" s="51" t="str">
        <f>E53</f>
        <v>..........</v>
      </c>
      <c r="F45" s="51">
        <v>2</v>
      </c>
      <c r="G45" s="36" t="s">
        <v>27</v>
      </c>
      <c r="H45" s="36"/>
      <c r="I45" s="37" t="s">
        <v>95</v>
      </c>
      <c r="J45" s="37" t="s">
        <v>70</v>
      </c>
      <c r="K45" s="110">
        <v>4226.54</v>
      </c>
      <c r="L45" s="110"/>
      <c r="M45" s="111"/>
      <c r="N45" s="112">
        <f t="shared" si="3"/>
        <v>4226.54</v>
      </c>
      <c r="O45" s="111">
        <v>646.46</v>
      </c>
      <c r="P45" s="113">
        <f t="shared" si="4"/>
        <v>3580.08</v>
      </c>
      <c r="Q45" s="111"/>
      <c r="R45" s="2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3">
      <c r="B46" s="43">
        <v>31</v>
      </c>
      <c r="C46" s="47" t="s">
        <v>0</v>
      </c>
      <c r="D46" s="50" t="str">
        <f t="shared" si="2"/>
        <v>.........</v>
      </c>
      <c r="E46" s="50" t="str">
        <f>E53</f>
        <v>..........</v>
      </c>
      <c r="F46" s="50">
        <v>2</v>
      </c>
      <c r="G46" s="45" t="s">
        <v>27</v>
      </c>
      <c r="H46" s="45"/>
      <c r="I46" s="46" t="s">
        <v>96</v>
      </c>
      <c r="J46" s="46" t="s">
        <v>70</v>
      </c>
      <c r="K46" s="105">
        <v>4226.54</v>
      </c>
      <c r="L46" s="105"/>
      <c r="M46" s="106"/>
      <c r="N46" s="107">
        <f t="shared" si="3"/>
        <v>4226.54</v>
      </c>
      <c r="O46" s="106">
        <v>2359.5</v>
      </c>
      <c r="P46" s="108">
        <f t="shared" si="4"/>
        <v>1867.04</v>
      </c>
      <c r="Q46" s="10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3">
      <c r="B47" s="103">
        <v>32</v>
      </c>
      <c r="C47" s="41" t="s">
        <v>62</v>
      </c>
      <c r="D47" s="51" t="str">
        <f t="shared" si="2"/>
        <v>.........</v>
      </c>
      <c r="E47" s="51" t="str">
        <f>E53</f>
        <v>..........</v>
      </c>
      <c r="F47" s="51">
        <v>2</v>
      </c>
      <c r="G47" s="36" t="s">
        <v>27</v>
      </c>
      <c r="H47" s="36"/>
      <c r="I47" s="37" t="s">
        <v>97</v>
      </c>
      <c r="J47" s="37" t="s">
        <v>70</v>
      </c>
      <c r="K47" s="110">
        <v>4226.54</v>
      </c>
      <c r="L47" s="110"/>
      <c r="M47" s="111"/>
      <c r="N47" s="112">
        <f t="shared" si="3"/>
        <v>4226.54</v>
      </c>
      <c r="O47" s="111">
        <v>646.46</v>
      </c>
      <c r="P47" s="113">
        <f t="shared" si="4"/>
        <v>3580.08</v>
      </c>
      <c r="Q47" s="111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3">
      <c r="B48" s="43">
        <v>33</v>
      </c>
      <c r="C48" s="47" t="s">
        <v>32</v>
      </c>
      <c r="D48" s="50" t="str">
        <f t="shared" si="2"/>
        <v>.........</v>
      </c>
      <c r="E48" s="50" t="str">
        <f>E53</f>
        <v>..........</v>
      </c>
      <c r="F48" s="50">
        <v>2</v>
      </c>
      <c r="G48" s="45" t="s">
        <v>27</v>
      </c>
      <c r="H48" s="45"/>
      <c r="I48" s="46" t="s">
        <v>98</v>
      </c>
      <c r="J48" s="46" t="s">
        <v>70</v>
      </c>
      <c r="K48" s="105">
        <v>2181.44</v>
      </c>
      <c r="L48" s="105">
        <v>2727.4</v>
      </c>
      <c r="M48" s="106"/>
      <c r="N48" s="107">
        <f t="shared" si="3"/>
        <v>4908.84</v>
      </c>
      <c r="O48" s="106">
        <v>4348.08</v>
      </c>
      <c r="P48" s="108">
        <f t="shared" si="4"/>
        <v>560.76000000000022</v>
      </c>
      <c r="Q48" s="10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3">
      <c r="B49" s="103">
        <v>34</v>
      </c>
      <c r="C49" s="41" t="s">
        <v>60</v>
      </c>
      <c r="D49" s="51" t="str">
        <f t="shared" si="2"/>
        <v>.........</v>
      </c>
      <c r="E49" s="51" t="str">
        <f>E53</f>
        <v>..........</v>
      </c>
      <c r="F49" s="51">
        <v>2</v>
      </c>
      <c r="G49" s="36" t="s">
        <v>27</v>
      </c>
      <c r="H49" s="36"/>
      <c r="I49" s="37" t="s">
        <v>99</v>
      </c>
      <c r="J49" s="37" t="s">
        <v>70</v>
      </c>
      <c r="K49" s="110">
        <v>4226.54</v>
      </c>
      <c r="L49" s="110"/>
      <c r="M49" s="111"/>
      <c r="N49" s="112">
        <f t="shared" si="3"/>
        <v>4226.54</v>
      </c>
      <c r="O49" s="111">
        <v>614.45000000000005</v>
      </c>
      <c r="P49" s="113">
        <f t="shared" si="4"/>
        <v>3612.09</v>
      </c>
      <c r="Q49" s="111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3">
      <c r="B50" s="43">
        <v>35</v>
      </c>
      <c r="C50" s="47" t="s">
        <v>51</v>
      </c>
      <c r="D50" s="50" t="str">
        <f t="shared" si="2"/>
        <v>.........</v>
      </c>
      <c r="E50" s="50" t="str">
        <f>E53</f>
        <v>..........</v>
      </c>
      <c r="F50" s="50">
        <v>2</v>
      </c>
      <c r="G50" s="45" t="s">
        <v>27</v>
      </c>
      <c r="H50" s="45"/>
      <c r="I50" s="46" t="s">
        <v>100</v>
      </c>
      <c r="J50" s="46" t="str">
        <f>J49</f>
        <v>COMISSIONADO</v>
      </c>
      <c r="K50" s="105">
        <v>4226.54</v>
      </c>
      <c r="L50" s="105"/>
      <c r="M50" s="106"/>
      <c r="N50" s="107">
        <f t="shared" si="3"/>
        <v>4226.54</v>
      </c>
      <c r="O50" s="106">
        <v>646.46</v>
      </c>
      <c r="P50" s="108">
        <f t="shared" si="4"/>
        <v>3580.08</v>
      </c>
      <c r="Q50" s="106" t="s">
        <v>77</v>
      </c>
      <c r="R50" s="17"/>
      <c r="S50" s="17"/>
      <c r="T50" s="2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3">
      <c r="B51" s="103">
        <v>36</v>
      </c>
      <c r="C51" s="41" t="s">
        <v>104</v>
      </c>
      <c r="D51" s="51" t="str">
        <f t="shared" si="2"/>
        <v>.........</v>
      </c>
      <c r="E51" s="51" t="str">
        <f>E53</f>
        <v>..........</v>
      </c>
      <c r="F51" s="51">
        <v>2</v>
      </c>
      <c r="G51" s="36" t="s">
        <v>27</v>
      </c>
      <c r="H51" s="36"/>
      <c r="I51" s="37" t="s">
        <v>101</v>
      </c>
      <c r="J51" s="37" t="str">
        <f>J50</f>
        <v>COMISSIONADO</v>
      </c>
      <c r="K51" s="110">
        <v>4226.54</v>
      </c>
      <c r="L51" s="110"/>
      <c r="M51" s="111"/>
      <c r="N51" s="112">
        <f t="shared" si="3"/>
        <v>4226.54</v>
      </c>
      <c r="O51" s="111">
        <v>1585.31</v>
      </c>
      <c r="P51" s="113">
        <f t="shared" si="4"/>
        <v>2641.23</v>
      </c>
      <c r="Q51" s="111"/>
      <c r="R51" s="17"/>
      <c r="S51" s="17"/>
      <c r="T51" s="2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3">
      <c r="B52" s="99">
        <v>37</v>
      </c>
      <c r="C52" s="100" t="s">
        <v>119</v>
      </c>
      <c r="D52" s="101" t="s">
        <v>86</v>
      </c>
      <c r="E52" s="101" t="str">
        <f>E53</f>
        <v>..........</v>
      </c>
      <c r="F52" s="102">
        <v>1</v>
      </c>
      <c r="G52" s="104" t="s">
        <v>27</v>
      </c>
      <c r="H52" s="104"/>
      <c r="I52" s="104" t="s">
        <v>102</v>
      </c>
      <c r="J52" s="104" t="str">
        <f>J51</f>
        <v>COMISSIONADO</v>
      </c>
      <c r="K52" s="115"/>
      <c r="L52" s="115"/>
      <c r="M52" s="115"/>
      <c r="N52" s="107">
        <f t="shared" si="3"/>
        <v>0</v>
      </c>
      <c r="O52" s="115"/>
      <c r="P52" s="108">
        <f t="shared" si="4"/>
        <v>0</v>
      </c>
      <c r="Q52" s="10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3">
      <c r="B53" s="103">
        <v>38</v>
      </c>
      <c r="C53" s="35" t="s">
        <v>87</v>
      </c>
      <c r="D53" s="51" t="s">
        <v>118</v>
      </c>
      <c r="E53" s="51" t="str">
        <f>D53</f>
        <v>..........</v>
      </c>
      <c r="F53" s="51">
        <v>1</v>
      </c>
      <c r="G53" s="36" t="s">
        <v>27</v>
      </c>
      <c r="H53" s="36"/>
      <c r="I53" s="37" t="s">
        <v>103</v>
      </c>
      <c r="J53" s="37" t="str">
        <f>J52</f>
        <v>COMISSIONADO</v>
      </c>
      <c r="K53" s="110">
        <v>7044.23</v>
      </c>
      <c r="L53" s="110"/>
      <c r="M53" s="111"/>
      <c r="N53" s="112">
        <f t="shared" si="3"/>
        <v>7044.23</v>
      </c>
      <c r="O53" s="111">
        <v>1664.01</v>
      </c>
      <c r="P53" s="113">
        <f t="shared" si="4"/>
        <v>5380.2199999999993</v>
      </c>
      <c r="Q53" s="111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3">
      <c r="B54" s="22">
        <v>3</v>
      </c>
      <c r="C54" s="22"/>
      <c r="D54" s="22"/>
      <c r="E54" s="22"/>
      <c r="F54" s="52"/>
      <c r="G54" s="22"/>
      <c r="H54" s="22"/>
      <c r="I54" s="22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3">
      <c r="B55" s="32"/>
      <c r="C55" s="17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3">
      <c r="B56" s="17"/>
      <c r="C56" s="17"/>
      <c r="D56" s="17"/>
      <c r="E56" s="17"/>
      <c r="F56" s="3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3">
      <c r="B57" s="17"/>
      <c r="C57" s="17"/>
      <c r="D57" s="17"/>
      <c r="E57" s="17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3">
      <c r="B58" s="17"/>
      <c r="C58" s="17"/>
      <c r="D58" s="17"/>
      <c r="E58" s="17"/>
      <c r="F58" s="3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7"/>
      <c r="C59" s="17"/>
      <c r="D59" s="17"/>
      <c r="E59" s="17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7"/>
      <c r="C60" s="17"/>
      <c r="D60" s="17"/>
      <c r="E60" s="17"/>
      <c r="F60" s="3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7"/>
      <c r="C61" s="17"/>
      <c r="D61" s="17"/>
      <c r="E61" s="17"/>
      <c r="F61" s="3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algorithmName="SHA-512" hashValue="q7qVmVyJUmFjPVk8A2Pj/s+0646AdJhgba2399WldwLsPNPwiUURFwwB8p8IN9jLXr2vhL4OH1ad2YBXf1NWeQ==" saltValue="O68o6iw6jiHiklmJZjEIIQ==" spinCount="100000"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1BA7-35E2-4747-80E0-2CEF5C69C8D1}">
  <dimension ref="A1"/>
  <sheetViews>
    <sheetView workbookViewId="0"/>
  </sheetViews>
  <sheetFormatPr defaultRowHeight="13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7.5" x14ac:dyDescent="0.3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37.5" x14ac:dyDescent="0.3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0" x14ac:dyDescent="0.3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62.5" x14ac:dyDescent="0.3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62.5" x14ac:dyDescent="0.3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Planilha3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2022-10-14T15:48:15Z</cp:lastPrinted>
  <dcterms:created xsi:type="dcterms:W3CDTF">2018-11-12T17:51:05Z</dcterms:created>
  <dcterms:modified xsi:type="dcterms:W3CDTF">2022-10-14T15:48:46Z</dcterms:modified>
</cp:coreProperties>
</file>