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-AC\Desktop\transparencia\"/>
    </mc:Choice>
  </mc:AlternateContent>
  <xr:revisionPtr revIDLastSave="0" documentId="13_ncr:1_{8AD55A95-4F6D-4EC3-B34E-2CB952323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2" sheetId="7" r:id="rId1"/>
    <sheet name="Planilha3" sheetId="8" r:id="rId2"/>
    <sheet name="Planilha1" sheetId="6" r:id="rId3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7" l="1"/>
  <c r="N4" i="7" s="1"/>
  <c r="L5" i="7"/>
  <c r="N5" i="7" s="1"/>
  <c r="H36" i="7"/>
  <c r="H33" i="7"/>
  <c r="H20" i="7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<sst xmlns="http://schemas.openxmlformats.org/spreadsheetml/2006/main" count="205" uniqueCount="100">
  <si>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</si>
  <si>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</si>
  <si>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</si>
  <si>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</si>
  <si>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</si>
  <si>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</si>
  <si>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</si>
  <si>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</si>
  <si>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</si>
  <si>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</si>
  <si>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</si>
  <si>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</si>
  <si>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</si>
  <si>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</si>
  <si>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</si>
  <si>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</si>
  <si>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</si>
  <si>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</si>
  <si>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</si>
  <si>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</si>
  <si>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</si>
  <si>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</si>
  <si>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</si>
  <si>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</si>
  <si>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</si>
  <si>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</si>
  <si>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</si>
  <si>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</si>
  <si>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</si>
  <si>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</si>
  <si>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</si>
  <si>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</si>
  <si>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</si>
  <si>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</si>
  <si>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</si>
  <si>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</si>
  <si>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</si>
  <si>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</si>
  <si>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</si>
  <si>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</si>
  <si>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</si>
  <si>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</si>
  <si>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</si>
  <si>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</si>
  <si>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</si>
  <si>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</si>
  <si>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</si>
  <si>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</si>
  <si>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</si>
  <si>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</si>
  <si>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</si>
  <si>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</si>
  <si>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</si>
  <si>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</si>
  <si>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</si>
  <si>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</si>
  <si>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</si>
  <si>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</si>
  <si>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</si>
  <si>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</si>
  <si>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</si>
  <si>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</si>
  <si>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</si>
  <si>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</si>
  <si>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</si>
  <si>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</si>
  <si>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</si>
  <si>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</si>
  <si>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</si>
  <si>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</si>
  <si>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</si>
  <si>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</si>
  <si>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</si>
  <si>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</si>
  <si>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</si>
  <si>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</si>
  <si>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</si>
  <si>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</si>
  <si>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</si>
  <si>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</si>
  <si>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</si>
  <si>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</si>
  <si>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</si>
  <si>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</si>
  <si>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</si>
  <si>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</si>
  <si>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</si>
  <si>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</si>
  <si>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</si>
  <si>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</si>
  <si>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</si>
  <si>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</si>
  <si>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 xml:space="preserve">ABRIL </t>
  </si>
  <si>
    <t>RCC2</t>
  </si>
  <si>
    <t>RCC1</t>
  </si>
  <si>
    <t>Superintendente Tecnico</t>
  </si>
  <si>
    <t>ASSES. DE SERIMONIAL</t>
  </si>
  <si>
    <t>ASSESSORA</t>
  </si>
  <si>
    <t>JOSE HERIVELTO DE HOLANDA TRINDADE</t>
  </si>
  <si>
    <t>SUPERINTENDENTE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</si>
</sst>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164" fontId="9" fillId="5" borderId="5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164" fontId="9" fillId="0" borderId="5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9" xfId="0" applyNumberFormat="1" applyFont="1" applyFill="1" applyBorder="1" applyAlignment="1">
      <alignment horizontal="center" vertical="top" shrinkToFit="1"/>
    </xf>
    <xf numFmtId="1" fontId="16" fillId="0" borderId="9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165" fontId="9" fillId="5" borderId="10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2" xfId="2" applyFill="1" applyAlignment="1" applyProtection="1">
      <alignment vertical="top"/>
      <protection locked="0"/>
    </xf>
    <xf numFmtId="0" fontId="5" fillId="0" borderId="2" xfId="2" applyFill="1" applyAlignment="1" applyProtection="1">
      <alignment horizontal="center" vertical="center"/>
      <protection locked="0"/>
    </xf>
    <xf numFmtId="0" fontId="5" fillId="4" borderId="2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164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65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165" fontId="15" fillId="0" borderId="0" xfId="1" applyFont="1" applyFill="1" applyBorder="1" applyAlignment="1" applyProtection="1">
      <alignment horizontal="center" vertical="top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11" xfId="0" applyFont="1" applyFill="1" applyBorder="1" applyAlignment="1" applyProtection="1">
      <alignment vertical="top"/>
      <protection locked="0"/>
    </xf>
    <xf numFmtId="1" fontId="10" fillId="6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11" xfId="0" applyFont="1" applyFill="1" applyBorder="1" applyAlignment="1" applyProtection="1">
      <alignment horizontal="center" vertical="top" wrapText="1"/>
      <protection locked="0"/>
    </xf>
    <xf numFmtId="165" fontId="9" fillId="6" borderId="11" xfId="1" applyNumberFormat="1" applyFont="1" applyFill="1" applyBorder="1" applyAlignment="1" applyProtection="1">
      <alignment horizontal="left" vertical="top" wrapText="1"/>
      <protection locked="0"/>
    </xf>
    <xf numFmtId="165" fontId="9" fillId="6" borderId="11" xfId="1" applyFont="1" applyFill="1" applyBorder="1" applyAlignment="1" applyProtection="1">
      <alignment horizontal="left" vertical="top" wrapText="1"/>
      <protection locked="0"/>
    </xf>
    <xf numFmtId="165" fontId="10" fillId="6" borderId="11" xfId="1" applyFont="1" applyFill="1" applyBorder="1" applyAlignment="1" applyProtection="1">
      <alignment horizontal="left" vertical="center" wrapText="1"/>
      <protection locked="0"/>
    </xf>
    <xf numFmtId="165" fontId="10" fillId="6" borderId="11" xfId="1" applyFont="1" applyFill="1" applyBorder="1" applyAlignment="1" applyProtection="1">
      <alignment horizontal="left" vertical="center" wrapText="1"/>
    </xf>
    <xf numFmtId="165" fontId="9" fillId="6" borderId="11" xfId="1" applyFont="1" applyFill="1" applyBorder="1" applyAlignment="1" applyProtection="1">
      <alignment vertical="top" wrapText="1"/>
    </xf>
    <xf numFmtId="1" fontId="10" fillId="8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11" xfId="0" applyFont="1" applyFill="1" applyBorder="1" applyAlignment="1" applyProtection="1">
      <alignment vertical="top"/>
      <protection locked="0"/>
    </xf>
    <xf numFmtId="0" fontId="9" fillId="8" borderId="11" xfId="0" applyFont="1" applyFill="1" applyBorder="1" applyAlignment="1" applyProtection="1">
      <alignment horizontal="center" vertical="top" wrapText="1"/>
      <protection locked="0"/>
    </xf>
    <xf numFmtId="165" fontId="9" fillId="8" borderId="11" xfId="1" applyNumberFormat="1" applyFont="1" applyFill="1" applyBorder="1" applyAlignment="1" applyProtection="1">
      <alignment horizontal="left" vertical="top" wrapText="1"/>
      <protection locked="0"/>
    </xf>
    <xf numFmtId="165" fontId="9" fillId="8" borderId="11" xfId="1" applyFont="1" applyFill="1" applyBorder="1" applyAlignment="1" applyProtection="1">
      <alignment horizontal="left" vertical="top" wrapText="1"/>
      <protection locked="0"/>
    </xf>
    <xf numFmtId="165" fontId="10" fillId="8" borderId="11" xfId="1" applyFont="1" applyFill="1" applyBorder="1" applyAlignment="1" applyProtection="1">
      <alignment horizontal="left" vertical="center" wrapText="1"/>
      <protection locked="0"/>
    </xf>
    <xf numFmtId="165" fontId="10" fillId="8" borderId="11" xfId="1" applyFont="1" applyFill="1" applyBorder="1" applyAlignment="1" applyProtection="1">
      <alignment horizontal="left" vertical="center" wrapText="1"/>
    </xf>
    <xf numFmtId="165" fontId="9" fillId="8" borderId="11" xfId="1" applyFont="1" applyFill="1" applyBorder="1" applyAlignment="1" applyProtection="1">
      <alignment vertical="top" wrapText="1"/>
    </xf>
    <xf numFmtId="0" fontId="9" fillId="7" borderId="11" xfId="0" applyFont="1" applyFill="1" applyBorder="1" applyAlignment="1" applyProtection="1">
      <alignment horizontal="left" vertical="top" wrapText="1"/>
      <protection locked="0"/>
    </xf>
    <xf numFmtId="165" fontId="10" fillId="6" borderId="11" xfId="1" quotePrefix="1" applyFont="1" applyFill="1" applyBorder="1" applyAlignment="1" applyProtection="1">
      <alignment horizontal="left" vertical="center" wrapText="1"/>
      <protection locked="0"/>
    </xf>
    <xf numFmtId="165" fontId="10" fillId="8" borderId="11" xfId="1" quotePrefix="1" applyFont="1" applyFill="1" applyBorder="1" applyAlignment="1" applyProtection="1">
      <alignment horizontal="left" vertical="center" wrapText="1"/>
      <protection locked="0"/>
    </xf>
    <xf numFmtId="0" fontId="9" fillId="6" borderId="11" xfId="0" quotePrefix="1" applyFont="1" applyFill="1" applyBorder="1" applyAlignment="1" applyProtection="1">
      <alignment horizontal="left" vertical="top" wrapText="1"/>
      <protection locked="0"/>
    </xf>
    <xf numFmtId="0" fontId="9" fillId="6" borderId="11" xfId="0" applyFont="1" applyFill="1" applyBorder="1" applyAlignment="1" applyProtection="1">
      <alignment horizontal="left" vertical="top" wrapText="1"/>
      <protection locked="0"/>
    </xf>
    <xf numFmtId="0" fontId="9" fillId="8" borderId="11" xfId="0" applyFont="1" applyFill="1" applyBorder="1" applyAlignment="1" applyProtection="1">
      <alignment horizontal="left" vertical="top" wrapText="1"/>
      <protection locked="0"/>
    </xf>
    <xf numFmtId="0" fontId="9" fillId="6" borderId="11" xfId="0" quotePrefix="1" applyFont="1" applyFill="1" applyBorder="1" applyAlignment="1" applyProtection="1">
      <alignment horizontal="center" vertical="top" wrapText="1"/>
      <protection locked="0"/>
    </xf>
    <xf numFmtId="165" fontId="10" fillId="6" borderId="11" xfId="1" applyFont="1" applyFill="1" applyBorder="1" applyAlignment="1" applyProtection="1">
      <alignment horizontal="right" vertical="top" shrinkToFit="1"/>
      <protection locked="0"/>
    </xf>
    <xf numFmtId="165" fontId="9" fillId="6" borderId="11" xfId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6" borderId="11" xfId="0" applyFont="1" applyFill="1" applyBorder="1" applyAlignment="1" applyProtection="1">
      <alignment horizontal="left" vertical="top"/>
      <protection locked="0"/>
    </xf>
    <xf numFmtId="165" fontId="10" fillId="6" borderId="11" xfId="1" applyFont="1" applyFill="1" applyBorder="1" applyAlignment="1" applyProtection="1">
      <alignment horizontal="left" vertical="top"/>
      <protection locked="0"/>
    </xf>
    <xf numFmtId="0" fontId="5" fillId="0" borderId="2" xfId="2" applyFill="1" applyAlignment="1" applyProtection="1">
      <alignment horizontal="center" vertical="top"/>
      <protection locked="0"/>
    </xf>
    <xf numFmtId="0" fontId="13" fillId="0" borderId="0" xfId="4" applyFont="1" applyFill="1" applyBorder="1" applyAlignment="1" applyProtection="1">
      <alignment horizontal="center" vertical="top"/>
      <protection locked="0"/>
    </xf>
    <xf numFmtId="165" fontId="9" fillId="6" borderId="11" xfId="1" applyFont="1" applyFill="1" applyBorder="1" applyAlignment="1" applyProtection="1">
      <alignment horizontal="center" vertical="top" wrapText="1"/>
      <protection locked="0"/>
    </xf>
    <xf numFmtId="165" fontId="9" fillId="8" borderId="11" xfId="1" applyFont="1" applyFill="1" applyBorder="1" applyAlignment="1" applyProtection="1">
      <alignment horizontal="center" vertical="top" wrapText="1"/>
      <protection locked="0"/>
    </xf>
    <xf numFmtId="165" fontId="9" fillId="6" borderId="11" xfId="1" applyFont="1" applyFill="1" applyBorder="1" applyAlignment="1" applyProtection="1">
      <alignment horizontal="center" vertical="center" wrapText="1"/>
      <protection locked="0"/>
    </xf>
    <xf numFmtId="165" fontId="10" fillId="6" borderId="11" xfId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top"/>
    </xf>
    <xf numFmtId="0" fontId="13" fillId="3" borderId="4" xfId="4" applyFont="1" applyBorder="1" applyAlignment="1" applyProtection="1">
      <alignment horizontal="center" vertical="top"/>
      <protection locked="0"/>
    </xf>
    <xf numFmtId="0" fontId="13" fillId="3" borderId="3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topLeftCell="B1" zoomScaleNormal="100" workbookViewId="0">
      <selection activeCell="N31" sqref="N31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7.83203125" style="90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93" t="s">
        <v>51</v>
      </c>
      <c r="B1" s="93"/>
      <c r="C1" s="93"/>
      <c r="D1" s="93"/>
      <c r="E1" s="93"/>
      <c r="F1" s="16"/>
      <c r="G1" s="17" t="s">
        <v>38</v>
      </c>
      <c r="H1" s="17" t="s">
        <v>92</v>
      </c>
      <c r="I1" s="17">
        <v>2022</v>
      </c>
      <c r="J1" s="80"/>
      <c r="K1" s="18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91" t="s">
        <v>83</v>
      </c>
      <c r="B2" s="92"/>
      <c r="C2" s="21"/>
      <c r="D2" s="21"/>
      <c r="E2" s="21"/>
      <c r="F2" s="21"/>
      <c r="G2" s="21"/>
      <c r="H2" s="21"/>
      <c r="I2" s="21"/>
      <c r="J2" s="8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thickBot="1" x14ac:dyDescent="0.25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50" t="s">
        <v>89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ht="13.5" thickBot="1" x14ac:dyDescent="0.25">
      <c r="A4" s="51">
        <v>1</v>
      </c>
      <c r="B4" s="52" t="s">
        <v>1</v>
      </c>
      <c r="C4" s="53">
        <v>2</v>
      </c>
      <c r="D4" s="53" t="s">
        <v>47</v>
      </c>
      <c r="E4" s="53" t="s">
        <v>40</v>
      </c>
      <c r="F4" s="53">
        <v>6</v>
      </c>
      <c r="G4" s="54" t="s">
        <v>2</v>
      </c>
      <c r="H4" s="54" t="s">
        <v>78</v>
      </c>
      <c r="I4" s="55"/>
      <c r="J4" s="82"/>
      <c r="K4" s="57"/>
      <c r="L4" s="58">
        <f>SUM(Tabela44[[#This Row],[Salario Base]:[Gratificação]])</f>
        <v>0</v>
      </c>
      <c r="M4" s="57"/>
      <c r="N4" s="59">
        <f>Tabela44[[#This Row],[Salario Bruto]]-Tabela44[[#This Row],[Descontos]]</f>
        <v>0</v>
      </c>
      <c r="O4" s="5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ht="13.5" thickBot="1" x14ac:dyDescent="0.25">
      <c r="A5" s="60">
        <v>2</v>
      </c>
      <c r="B5" s="61" t="s">
        <v>39</v>
      </c>
      <c r="C5" s="60">
        <v>6</v>
      </c>
      <c r="D5" s="60" t="s">
        <v>47</v>
      </c>
      <c r="E5" s="60" t="s">
        <v>27</v>
      </c>
      <c r="F5" s="60">
        <v>6</v>
      </c>
      <c r="G5" s="62" t="s">
        <v>2</v>
      </c>
      <c r="H5" s="62" t="str">
        <f>H4</f>
        <v>CONCURSADO</v>
      </c>
      <c r="I5" s="63">
        <v>1727.57</v>
      </c>
      <c r="J5" s="83">
        <v>224.58</v>
      </c>
      <c r="K5" s="65">
        <v>1200</v>
      </c>
      <c r="L5" s="58">
        <f>SUM(Tabela44[[#This Row],[Salario Base]:[Gratificação]])</f>
        <v>3152.1499999999996</v>
      </c>
      <c r="M5" s="57">
        <v>303.33</v>
      </c>
      <c r="N5" s="67">
        <f>Tabela44[[#This Row],[Salario Bruto]]-Tabela44[[#This Row],[Descontos]]</f>
        <v>2848.8199999999997</v>
      </c>
      <c r="O5" s="65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ht="13.5" thickBot="1" x14ac:dyDescent="0.25">
      <c r="A6" s="51">
        <v>3</v>
      </c>
      <c r="B6" s="68" t="s">
        <v>30</v>
      </c>
      <c r="C6" s="53" t="s">
        <v>93</v>
      </c>
      <c r="D6" s="53"/>
      <c r="E6" s="53" t="s">
        <v>27</v>
      </c>
      <c r="F6" s="53"/>
      <c r="G6" s="54" t="s">
        <v>84</v>
      </c>
      <c r="H6" s="54" t="s">
        <v>79</v>
      </c>
      <c r="I6" s="55">
        <v>2113.27</v>
      </c>
      <c r="J6" s="82">
        <v>2817.69</v>
      </c>
      <c r="K6" s="57"/>
      <c r="L6" s="58">
        <f>SUM(Tabela44[[#This Row],[Salario Base]:[Gratificação]])</f>
        <v>4930.96</v>
      </c>
      <c r="M6" s="57">
        <v>3022.16</v>
      </c>
      <c r="N6" s="59">
        <f>Tabela44[[#This Row],[Salario Bruto]]-Tabela44[[#This Row],[Descontos]]</f>
        <v>1908.8000000000002</v>
      </c>
      <c r="O6" s="6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45" s="7" customFormat="1" ht="13.5" thickBot="1" x14ac:dyDescent="0.25">
      <c r="A7" s="60">
        <v>4</v>
      </c>
      <c r="B7" s="61" t="s">
        <v>80</v>
      </c>
      <c r="C7" s="60" t="s">
        <v>94</v>
      </c>
      <c r="D7" s="60"/>
      <c r="E7" s="60" t="s">
        <v>27</v>
      </c>
      <c r="F7" s="60"/>
      <c r="G7" s="62" t="s">
        <v>95</v>
      </c>
      <c r="H7" s="62" t="str">
        <f>H6</f>
        <v>COMISSIONADO</v>
      </c>
      <c r="I7" s="63">
        <v>7044.23</v>
      </c>
      <c r="J7" s="83"/>
      <c r="K7" s="65"/>
      <c r="L7" s="66">
        <f>SUM(Tabela44[[#This Row],[Salario Base]:[Gratificação]])</f>
        <v>7044.23</v>
      </c>
      <c r="M7" s="65">
        <v>1664.01</v>
      </c>
      <c r="N7" s="67">
        <f>Tabela44[[#This Row],[Salario Bruto]]-Tabela44[[#This Row],[Descontos]]</f>
        <v>5380.2199999999993</v>
      </c>
      <c r="O7" s="70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</row>
    <row r="8" spans="1:45" s="7" customFormat="1" ht="13.5" thickBot="1" x14ac:dyDescent="0.25">
      <c r="A8" s="51">
        <v>5</v>
      </c>
      <c r="B8" s="52" t="s">
        <v>91</v>
      </c>
      <c r="C8" s="53" t="s">
        <v>93</v>
      </c>
      <c r="D8" s="53"/>
      <c r="E8" s="53" t="s">
        <v>27</v>
      </c>
      <c r="F8" s="53"/>
      <c r="G8" s="54" t="s">
        <v>85</v>
      </c>
      <c r="H8" s="54" t="str">
        <f>H7</f>
        <v>COMISSIONADO</v>
      </c>
      <c r="I8" s="55">
        <v>2535.92</v>
      </c>
      <c r="J8" s="82"/>
      <c r="K8" s="57"/>
      <c r="L8" s="58">
        <f>SUM(Tabela44[[#This Row],[Salario Base]:[Gratificação]])</f>
        <v>2535.92</v>
      </c>
      <c r="M8" s="57">
        <v>244.7</v>
      </c>
      <c r="N8" s="59">
        <f>Tabela44[[#This Row],[Salario Bruto]]-Tabela44[[#This Row],[Descontos]]</f>
        <v>2291.2200000000003</v>
      </c>
      <c r="O8" s="6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</row>
    <row r="9" spans="1:45" s="7" customFormat="1" ht="13.5" thickBot="1" x14ac:dyDescent="0.25">
      <c r="A9" s="60">
        <v>6</v>
      </c>
      <c r="B9" s="61" t="s">
        <v>3</v>
      </c>
      <c r="C9" s="60">
        <v>16</v>
      </c>
      <c r="D9" s="60" t="s">
        <v>47</v>
      </c>
      <c r="E9" s="60" t="s">
        <v>27</v>
      </c>
      <c r="F9" s="60">
        <v>6</v>
      </c>
      <c r="G9" s="62" t="s">
        <v>4</v>
      </c>
      <c r="H9" s="62" t="str">
        <f>H4</f>
        <v>CONCURSADO</v>
      </c>
      <c r="I9" s="63">
        <v>2265.4899999999998</v>
      </c>
      <c r="J9" s="83">
        <v>12082.58</v>
      </c>
      <c r="K9" s="65"/>
      <c r="L9" s="66">
        <f>SUM(Tabela44[[#This Row],[Salario Base]:[Gratificação]])</f>
        <v>14348.07</v>
      </c>
      <c r="M9" s="65">
        <v>12188.31</v>
      </c>
      <c r="N9" s="67">
        <f>Tabela44[[#This Row],[Salario Bruto]]-Tabela44[[#This Row],[Descontos]]</f>
        <v>2159.7600000000002</v>
      </c>
      <c r="O9" s="70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</row>
    <row r="10" spans="1:45" ht="13.5" thickBot="1" x14ac:dyDescent="0.25">
      <c r="A10" s="51">
        <v>7</v>
      </c>
      <c r="B10" s="71" t="s">
        <v>60</v>
      </c>
      <c r="C10" s="53" t="s">
        <v>93</v>
      </c>
      <c r="D10" s="53"/>
      <c r="E10" s="53" t="s">
        <v>27</v>
      </c>
      <c r="F10" s="53"/>
      <c r="G10" s="54" t="s">
        <v>85</v>
      </c>
      <c r="H10" s="54" t="str">
        <f>H6</f>
        <v>COMISSIONADO</v>
      </c>
      <c r="I10" s="55">
        <v>2395.04</v>
      </c>
      <c r="J10" s="82"/>
      <c r="K10" s="57"/>
      <c r="L10" s="58">
        <f>SUM(Tabela44[[#This Row],[Salario Base]:[Gratificação]])</f>
        <v>2395.04</v>
      </c>
      <c r="M10" s="57">
        <v>219.4</v>
      </c>
      <c r="N10" s="59">
        <f>Tabela44[[#This Row],[Salario Bruto]]-Tabela44[[#This Row],[Descontos]]</f>
        <v>2175.64</v>
      </c>
      <c r="O10" s="57"/>
      <c r="P10" s="4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ht="13.5" thickBot="1" x14ac:dyDescent="0.25">
      <c r="A11" s="60">
        <v>8</v>
      </c>
      <c r="B11" s="61" t="s">
        <v>5</v>
      </c>
      <c r="C11" s="60"/>
      <c r="D11" s="60"/>
      <c r="E11" s="60" t="s">
        <v>44</v>
      </c>
      <c r="F11" s="60">
        <v>6</v>
      </c>
      <c r="G11" s="62" t="s">
        <v>4</v>
      </c>
      <c r="H11" s="62" t="str">
        <f>H4</f>
        <v>CONCURSADO</v>
      </c>
      <c r="I11" s="63">
        <v>0</v>
      </c>
      <c r="J11" s="83"/>
      <c r="K11" s="64"/>
      <c r="L11" s="66">
        <f>SUM(Tabela44[[#This Row],[Salario Base]:[Gratificação]])</f>
        <v>0</v>
      </c>
      <c r="M11" s="65"/>
      <c r="N11" s="67">
        <f>Tabela44[[#This Row],[Salario Bruto]]-Tabela44[[#This Row],[Descontos]]</f>
        <v>0</v>
      </c>
      <c r="O11" s="6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thickBot="1" x14ac:dyDescent="0.25">
      <c r="A12" s="51">
        <v>9</v>
      </c>
      <c r="B12" s="52" t="s">
        <v>6</v>
      </c>
      <c r="C12" s="53" t="s">
        <v>93</v>
      </c>
      <c r="D12" s="53" t="s">
        <v>47</v>
      </c>
      <c r="E12" s="53" t="s">
        <v>27</v>
      </c>
      <c r="F12" s="53">
        <v>6</v>
      </c>
      <c r="G12" s="54" t="s">
        <v>65</v>
      </c>
      <c r="H12" s="54" t="str">
        <f>H11</f>
        <v>CONCURSADO</v>
      </c>
      <c r="I12" s="55">
        <v>4226.54</v>
      </c>
      <c r="J12" s="82"/>
      <c r="K12" s="57"/>
      <c r="L12" s="58">
        <f>SUM(Tabela44[[#This Row],[Salario Base]:[Gratificação]])</f>
        <v>4226.54</v>
      </c>
      <c r="M12" s="57">
        <v>1156.7</v>
      </c>
      <c r="N12" s="59">
        <f>Tabela44[[#This Row],[Salario Bruto]]-Tabela44[[#This Row],[Descontos]]</f>
        <v>3069.84</v>
      </c>
      <c r="O12" s="57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ht="13.5" thickBot="1" x14ac:dyDescent="0.25">
      <c r="A13" s="60">
        <v>10</v>
      </c>
      <c r="B13" s="61" t="s">
        <v>42</v>
      </c>
      <c r="C13" s="60">
        <v>2</v>
      </c>
      <c r="D13" s="60" t="s">
        <v>47</v>
      </c>
      <c r="E13" s="60" t="s">
        <v>27</v>
      </c>
      <c r="F13" s="60">
        <v>6</v>
      </c>
      <c r="G13" s="62" t="s">
        <v>4</v>
      </c>
      <c r="H13" s="62" t="str">
        <f>H12</f>
        <v>CONCURSADO</v>
      </c>
      <c r="I13" s="63">
        <v>103.65</v>
      </c>
      <c r="J13" s="83">
        <v>211.95</v>
      </c>
      <c r="K13" s="65">
        <v>80</v>
      </c>
      <c r="L13" s="66">
        <f>SUM(Tabela44[[#This Row],[Salario Base]:[Gratificação]])</f>
        <v>395.6</v>
      </c>
      <c r="M13" s="65">
        <v>13.77</v>
      </c>
      <c r="N13" s="67">
        <f>Tabela44[[#This Row],[Salario Bruto]]-Tabela44[[#This Row],[Descontos]]</f>
        <v>381.83000000000004</v>
      </c>
      <c r="O13" s="6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ht="13.5" thickBot="1" x14ac:dyDescent="0.25">
      <c r="A14" s="51">
        <v>11</v>
      </c>
      <c r="B14" s="72" t="s">
        <v>0</v>
      </c>
      <c r="C14" s="53" t="s">
        <v>93</v>
      </c>
      <c r="D14" s="53"/>
      <c r="E14" s="53" t="s">
        <v>27</v>
      </c>
      <c r="F14" s="53"/>
      <c r="G14" s="54" t="s">
        <v>85</v>
      </c>
      <c r="H14" s="54" t="str">
        <f>H6</f>
        <v>COMISSIONADO</v>
      </c>
      <c r="I14" s="55">
        <v>4226.54</v>
      </c>
      <c r="J14" s="82"/>
      <c r="K14" s="57"/>
      <c r="L14" s="58">
        <f>SUM(Tabela44[[#This Row],[Salario Base]:[Gratificação]])</f>
        <v>4226.54</v>
      </c>
      <c r="M14" s="57">
        <v>2372.62</v>
      </c>
      <c r="N14" s="59">
        <f>Tabela44[[#This Row],[Salario Bruto]]-Tabela44[[#This Row],[Descontos]]</f>
        <v>1853.92</v>
      </c>
      <c r="O14" s="57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ht="13.5" thickBot="1" x14ac:dyDescent="0.25">
      <c r="A15" s="60">
        <v>12</v>
      </c>
      <c r="B15" s="61" t="s">
        <v>7</v>
      </c>
      <c r="C15" s="60">
        <v>7</v>
      </c>
      <c r="D15" s="60"/>
      <c r="E15" s="60" t="s">
        <v>40</v>
      </c>
      <c r="F15" s="60">
        <v>6</v>
      </c>
      <c r="G15" s="62" t="s">
        <v>4</v>
      </c>
      <c r="H15" s="62" t="str">
        <f>H4</f>
        <v>CONCURSADO</v>
      </c>
      <c r="I15" s="63">
        <v>2633.09</v>
      </c>
      <c r="J15" s="83"/>
      <c r="K15" s="64"/>
      <c r="L15" s="66">
        <f>SUM(Tabela44[[#This Row],[Salario Base]:[Gratificação]])</f>
        <v>2633.09</v>
      </c>
      <c r="M15" s="65">
        <v>262.77</v>
      </c>
      <c r="N15" s="67">
        <f>Tabela44[[#This Row],[Salario Bruto]]-Tabela44[[#This Row],[Descontos]]</f>
        <v>2370.3200000000002</v>
      </c>
      <c r="O15" s="6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ht="13.5" thickBot="1" x14ac:dyDescent="0.25">
      <c r="A16" s="51">
        <v>13</v>
      </c>
      <c r="B16" s="52" t="s">
        <v>8</v>
      </c>
      <c r="C16" s="53">
        <v>3</v>
      </c>
      <c r="D16" s="53" t="s">
        <v>47</v>
      </c>
      <c r="E16" s="53" t="s">
        <v>27</v>
      </c>
      <c r="F16" s="53">
        <v>6</v>
      </c>
      <c r="G16" s="54" t="s">
        <v>9</v>
      </c>
      <c r="H16" s="54" t="str">
        <f>H4</f>
        <v>CONCURSADO</v>
      </c>
      <c r="I16" s="55">
        <v>3842.08</v>
      </c>
      <c r="J16" s="82">
        <v>499.47</v>
      </c>
      <c r="K16" s="57">
        <v>1200</v>
      </c>
      <c r="L16" s="58">
        <f>SUM(Tabela44[[#This Row],[Salario Base]:[Gratificação]])</f>
        <v>5541.55</v>
      </c>
      <c r="M16" s="57">
        <v>1842.44</v>
      </c>
      <c r="N16" s="59">
        <f>Tabela44[[#This Row],[Salario Bruto]]-Tabela44[[#This Row],[Descontos]]</f>
        <v>3699.11</v>
      </c>
      <c r="O16" s="5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ht="13.5" thickBot="1" x14ac:dyDescent="0.25">
      <c r="A17" s="60">
        <v>14</v>
      </c>
      <c r="B17" s="73" t="s">
        <v>64</v>
      </c>
      <c r="C17" s="60" t="s">
        <v>93</v>
      </c>
      <c r="D17" s="60"/>
      <c r="E17" s="60" t="s">
        <v>27</v>
      </c>
      <c r="F17" s="60"/>
      <c r="G17" s="62" t="s">
        <v>86</v>
      </c>
      <c r="H17" s="62" t="str">
        <f>H6</f>
        <v>COMISSIONADO</v>
      </c>
      <c r="I17" s="63">
        <v>2676.81</v>
      </c>
      <c r="J17" s="83">
        <v>5635.39</v>
      </c>
      <c r="K17" s="65"/>
      <c r="L17" s="66">
        <f>SUM(Tabela44[[#This Row],[Salario Base]:[Gratificação]])</f>
        <v>8312.2000000000007</v>
      </c>
      <c r="M17" s="65">
        <v>5812.9</v>
      </c>
      <c r="N17" s="67">
        <f>Tabela44[[#This Row],[Salario Bruto]]-Tabela44[[#This Row],[Descontos]]</f>
        <v>2499.3000000000011</v>
      </c>
      <c r="O17" s="6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ht="13.5" thickBot="1" x14ac:dyDescent="0.25">
      <c r="A18" s="51">
        <v>15</v>
      </c>
      <c r="B18" s="52" t="s">
        <v>10</v>
      </c>
      <c r="C18" s="53">
        <v>13</v>
      </c>
      <c r="D18" s="53" t="s">
        <v>47</v>
      </c>
      <c r="E18" s="53" t="s">
        <v>27</v>
      </c>
      <c r="F18" s="53">
        <v>6</v>
      </c>
      <c r="G18" s="54" t="s">
        <v>11</v>
      </c>
      <c r="H18" s="54" t="str">
        <f>H4</f>
        <v>CONCURSADO</v>
      </c>
      <c r="I18" s="55">
        <v>3702.12</v>
      </c>
      <c r="J18" s="82">
        <v>185.11</v>
      </c>
      <c r="K18" s="57">
        <v>1111.53</v>
      </c>
      <c r="L18" s="58">
        <f>SUM(Tabela44[[#This Row],[Salario Base]:[Gratificação]])</f>
        <v>4998.76</v>
      </c>
      <c r="M18" s="57">
        <v>2014.23</v>
      </c>
      <c r="N18" s="59">
        <f>Tabela44[[#This Row],[Salario Bruto]]-Tabela44[[#This Row],[Descontos]]</f>
        <v>2984.53</v>
      </c>
      <c r="O18" s="5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ht="13.5" thickBot="1" x14ac:dyDescent="0.25">
      <c r="A19" s="60">
        <v>16</v>
      </c>
      <c r="B19" s="61" t="s">
        <v>12</v>
      </c>
      <c r="C19" s="60">
        <v>3</v>
      </c>
      <c r="D19" s="60" t="s">
        <v>47</v>
      </c>
      <c r="E19" s="60" t="s">
        <v>27</v>
      </c>
      <c r="F19" s="60">
        <v>6</v>
      </c>
      <c r="G19" s="62" t="s">
        <v>66</v>
      </c>
      <c r="H19" s="62" t="str">
        <f>H18</f>
        <v>CONCURSADO</v>
      </c>
      <c r="I19" s="63">
        <v>3842.08</v>
      </c>
      <c r="J19" s="83">
        <v>499.47</v>
      </c>
      <c r="K19" s="65">
        <v>1200</v>
      </c>
      <c r="L19" s="66">
        <f>SUM(Tabela44[[#This Row],[Salario Base]:[Gratificação]])</f>
        <v>5541.55</v>
      </c>
      <c r="M19" s="65">
        <v>918.43</v>
      </c>
      <c r="N19" s="67">
        <f>Tabela44[[#This Row],[Salario Bruto]]-Tabela44[[#This Row],[Descontos]]</f>
        <v>4623.12</v>
      </c>
      <c r="O19" s="6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ht="13.5" thickBot="1" x14ac:dyDescent="0.25">
      <c r="A20" s="51">
        <v>18</v>
      </c>
      <c r="B20" s="52" t="s">
        <v>13</v>
      </c>
      <c r="C20" s="53">
        <v>11</v>
      </c>
      <c r="D20" s="53" t="s">
        <v>47</v>
      </c>
      <c r="E20" s="53" t="s">
        <v>27</v>
      </c>
      <c r="F20" s="53">
        <v>6</v>
      </c>
      <c r="G20" s="54" t="s">
        <v>14</v>
      </c>
      <c r="H20" s="74" t="str">
        <f>H16</f>
        <v>CONCURSADO</v>
      </c>
      <c r="I20" s="55">
        <v>3116</v>
      </c>
      <c r="J20" s="82"/>
      <c r="K20" s="75"/>
      <c r="L20" s="58">
        <f>SUM(Tabela44[[#This Row],[Salario Base]:[Gratificação]])</f>
        <v>3116</v>
      </c>
      <c r="M20" s="57">
        <v>867.39</v>
      </c>
      <c r="N20" s="59">
        <f>Tabela44[[#This Row],[Salario Bruto]]-Tabela44[[#This Row],[Descontos]]</f>
        <v>2248.61</v>
      </c>
      <c r="O20" s="5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ht="13.5" thickBot="1" x14ac:dyDescent="0.25">
      <c r="A21" s="60">
        <v>19</v>
      </c>
      <c r="B21" s="61" t="s">
        <v>15</v>
      </c>
      <c r="C21" s="60">
        <v>20</v>
      </c>
      <c r="D21" s="60" t="s">
        <v>47</v>
      </c>
      <c r="E21" s="60" t="s">
        <v>27</v>
      </c>
      <c r="F21" s="60">
        <v>6</v>
      </c>
      <c r="G21" s="62" t="s">
        <v>82</v>
      </c>
      <c r="H21" s="62" t="str">
        <f>H20</f>
        <v>CONCURSADO</v>
      </c>
      <c r="I21" s="63">
        <v>10152.73</v>
      </c>
      <c r="J21" s="83"/>
      <c r="K21" s="65">
        <v>1200</v>
      </c>
      <c r="L21" s="66">
        <f>SUM(Tabela44[[#This Row],[Salario Base]:[Gratificação]])</f>
        <v>11352.73</v>
      </c>
      <c r="M21" s="65">
        <v>4655.9799999999996</v>
      </c>
      <c r="N21" s="67">
        <f>Tabela44[[#This Row],[Salario Bruto]]-Tabela44[[#This Row],[Descontos]]</f>
        <v>6696.75</v>
      </c>
      <c r="O21" s="6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90</v>
      </c>
    </row>
    <row r="22" spans="1:34" ht="13.5" thickBot="1" x14ac:dyDescent="0.25">
      <c r="A22" s="51">
        <v>20</v>
      </c>
      <c r="B22" s="72" t="s">
        <v>32</v>
      </c>
      <c r="C22" s="53" t="s">
        <v>93</v>
      </c>
      <c r="D22" s="53"/>
      <c r="E22" s="53" t="s">
        <v>27</v>
      </c>
      <c r="F22" s="53"/>
      <c r="G22" s="54" t="s">
        <v>85</v>
      </c>
      <c r="H22" s="54" t="str">
        <f>H10</f>
        <v>COMISSIONADO</v>
      </c>
      <c r="I22" s="55">
        <v>4226.54</v>
      </c>
      <c r="J22" s="82"/>
      <c r="K22" s="57"/>
      <c r="L22" s="58">
        <f>SUM(Tabela44[[#This Row],[Salario Base]:[Gratificação]])</f>
        <v>4226.54</v>
      </c>
      <c r="M22" s="57">
        <v>2055.12</v>
      </c>
      <c r="N22" s="59">
        <f>Tabela44[[#This Row],[Salario Bruto]]-Tabela44[[#This Row],[Descontos]]</f>
        <v>2171.42</v>
      </c>
      <c r="O22" s="5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ht="13.5" thickBot="1" x14ac:dyDescent="0.25">
      <c r="A23" s="60">
        <v>21</v>
      </c>
      <c r="B23" s="73" t="s">
        <v>62</v>
      </c>
      <c r="C23" s="60" t="s">
        <v>93</v>
      </c>
      <c r="D23" s="60"/>
      <c r="E23" s="60" t="s">
        <v>27</v>
      </c>
      <c r="F23" s="60"/>
      <c r="G23" s="62" t="s">
        <v>85</v>
      </c>
      <c r="H23" s="62" t="str">
        <f>H22</f>
        <v>COMISSIONADO</v>
      </c>
      <c r="I23" s="63">
        <v>4226.54</v>
      </c>
      <c r="J23" s="83"/>
      <c r="K23" s="65"/>
      <c r="L23" s="66">
        <f>SUM(Tabela44[[#This Row],[Salario Base]:[Gratificação]])</f>
        <v>4226.54</v>
      </c>
      <c r="M23" s="65">
        <v>614.45000000000005</v>
      </c>
      <c r="N23" s="67">
        <f>Tabela44[[#This Row],[Salario Bruto]]-Tabela44[[#This Row],[Descontos]]</f>
        <v>3612.09</v>
      </c>
      <c r="O23" s="6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ht="13.5" thickBot="1" x14ac:dyDescent="0.25">
      <c r="A24" s="51">
        <v>22</v>
      </c>
      <c r="B24" s="52" t="s">
        <v>16</v>
      </c>
      <c r="C24" s="53">
        <v>7</v>
      </c>
      <c r="D24" s="53" t="s">
        <v>47</v>
      </c>
      <c r="E24" s="53" t="s">
        <v>27</v>
      </c>
      <c r="F24" s="53">
        <v>6</v>
      </c>
      <c r="G24" s="54" t="s">
        <v>17</v>
      </c>
      <c r="H24" s="54" t="str">
        <f>H20</f>
        <v>CONCURSADO</v>
      </c>
      <c r="I24" s="55">
        <v>3353.23</v>
      </c>
      <c r="J24" s="82"/>
      <c r="K24" s="57">
        <v>800</v>
      </c>
      <c r="L24" s="58">
        <f>SUM(Tabela44[[#This Row],[Salario Base]:[Gratificação]])</f>
        <v>4153.2299999999996</v>
      </c>
      <c r="M24" s="57">
        <v>1209.22</v>
      </c>
      <c r="N24" s="59">
        <f>Tabela44[[#This Row],[Salario Bruto]]-Tabela44[[#This Row],[Descontos]]</f>
        <v>2944.0099999999993</v>
      </c>
      <c r="O24" s="5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ht="13.5" thickBot="1" x14ac:dyDescent="0.25">
      <c r="A25" s="60">
        <v>23</v>
      </c>
      <c r="B25" s="61" t="s">
        <v>18</v>
      </c>
      <c r="C25" s="60"/>
      <c r="D25" s="60"/>
      <c r="E25" s="60" t="s">
        <v>52</v>
      </c>
      <c r="F25" s="60">
        <v>6</v>
      </c>
      <c r="G25" s="62" t="s">
        <v>9</v>
      </c>
      <c r="H25" s="62" t="str">
        <f t="shared" ref="H25:H30" si="0">H24</f>
        <v>CONCURSADO</v>
      </c>
      <c r="I25" s="64">
        <v>3842.08</v>
      </c>
      <c r="J25" s="83"/>
      <c r="K25" s="65"/>
      <c r="L25" s="66">
        <f>SUM(Tabela44[[#This Row],[Salario Base]:[Gratificação]])</f>
        <v>3842.08</v>
      </c>
      <c r="M25" s="65">
        <v>539.46</v>
      </c>
      <c r="N25" s="67">
        <f>Tabela44[[#This Row],[Salario Bruto]]-Tabela44[[#This Row],[Descontos]]</f>
        <v>3302.62</v>
      </c>
      <c r="O25" s="6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thickBot="1" x14ac:dyDescent="0.25">
      <c r="A26" s="51">
        <v>24</v>
      </c>
      <c r="B26" s="52" t="s">
        <v>19</v>
      </c>
      <c r="C26" s="53" t="s">
        <v>93</v>
      </c>
      <c r="D26" s="53" t="s">
        <v>47</v>
      </c>
      <c r="E26" s="53" t="s">
        <v>27</v>
      </c>
      <c r="F26" s="53">
        <v>6</v>
      </c>
      <c r="G26" s="54" t="s">
        <v>67</v>
      </c>
      <c r="H26" s="54" t="str">
        <f t="shared" si="0"/>
        <v>CONCURSADO</v>
      </c>
      <c r="I26" s="56">
        <v>4226.54</v>
      </c>
      <c r="J26" s="82"/>
      <c r="K26" s="57"/>
      <c r="L26" s="58">
        <f>SUM(Tabela44[[#This Row],[Salario Base]:[Gratificação]])</f>
        <v>4226.54</v>
      </c>
      <c r="M26" s="57">
        <v>614.45000000000005</v>
      </c>
      <c r="N26" s="59">
        <f>Tabela44[[#This Row],[Salario Bruto]]-Tabela44[[#This Row],[Descontos]]</f>
        <v>3612.09</v>
      </c>
      <c r="O26" s="5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ht="13.5" thickBot="1" x14ac:dyDescent="0.25">
      <c r="A27" s="60">
        <v>25</v>
      </c>
      <c r="B27" s="61" t="s">
        <v>20</v>
      </c>
      <c r="C27" s="60" t="s">
        <v>93</v>
      </c>
      <c r="D27" s="60" t="s">
        <v>47</v>
      </c>
      <c r="E27" s="60" t="s">
        <v>27</v>
      </c>
      <c r="F27" s="60">
        <v>6</v>
      </c>
      <c r="G27" s="62" t="s">
        <v>68</v>
      </c>
      <c r="H27" s="62" t="str">
        <f t="shared" si="0"/>
        <v>CONCURSADO</v>
      </c>
      <c r="I27" s="64">
        <v>1408.85</v>
      </c>
      <c r="J27" s="83">
        <v>7513.84</v>
      </c>
      <c r="K27" s="65"/>
      <c r="L27" s="66">
        <f>SUM(Tabela44[[#This Row],[Salario Base]:[Gratificação]])</f>
        <v>8922.69</v>
      </c>
      <c r="M27" s="65">
        <v>7611.19</v>
      </c>
      <c r="N27" s="67">
        <f>Tabela44[[#This Row],[Salario Bruto]]-Tabela44[[#This Row],[Descontos]]</f>
        <v>1311.5000000000009</v>
      </c>
      <c r="O27" s="6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ht="13.5" thickBot="1" x14ac:dyDescent="0.25">
      <c r="A28" s="51">
        <v>26</v>
      </c>
      <c r="B28" s="52" t="s">
        <v>41</v>
      </c>
      <c r="C28" s="53" t="s">
        <v>93</v>
      </c>
      <c r="D28" s="53" t="s">
        <v>47</v>
      </c>
      <c r="E28" s="53" t="s">
        <v>27</v>
      </c>
      <c r="F28" s="53">
        <v>6</v>
      </c>
      <c r="G28" s="54" t="s">
        <v>69</v>
      </c>
      <c r="H28" s="54" t="str">
        <f t="shared" si="0"/>
        <v>CONCURSADO</v>
      </c>
      <c r="I28" s="56">
        <v>4226.54</v>
      </c>
      <c r="J28" s="82"/>
      <c r="K28" s="57"/>
      <c r="L28" s="58">
        <f>SUM(Tabela44[[#This Row],[Salario Base]:[Gratificação]])</f>
        <v>4226.54</v>
      </c>
      <c r="M28" s="57">
        <v>654.36</v>
      </c>
      <c r="N28" s="59">
        <f>Tabela44[[#This Row],[Salario Bruto]]-Tabela44[[#This Row],[Descontos]]</f>
        <v>3572.18</v>
      </c>
      <c r="O28" s="5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ht="13.5" thickBot="1" x14ac:dyDescent="0.25">
      <c r="A29" s="60">
        <v>27</v>
      </c>
      <c r="B29" s="61" t="s">
        <v>87</v>
      </c>
      <c r="C29" s="60">
        <v>2</v>
      </c>
      <c r="D29" s="60" t="s">
        <v>47</v>
      </c>
      <c r="E29" s="60" t="s">
        <v>27</v>
      </c>
      <c r="F29" s="60">
        <v>6</v>
      </c>
      <c r="G29" s="62" t="s">
        <v>17</v>
      </c>
      <c r="H29" s="62" t="str">
        <f t="shared" si="0"/>
        <v>CONCURSADO</v>
      </c>
      <c r="I29" s="64">
        <v>736.68</v>
      </c>
      <c r="J29" s="83">
        <v>5572.2</v>
      </c>
      <c r="K29" s="65">
        <v>266.66000000000003</v>
      </c>
      <c r="L29" s="66">
        <f>SUM(Tabela44[[#This Row],[Salario Base]:[Gratificação]])</f>
        <v>6575.54</v>
      </c>
      <c r="M29" s="65">
        <v>5462.78</v>
      </c>
      <c r="N29" s="67">
        <f>Tabela44[[#This Row],[Salario Bruto]]-Tabela44[[#This Row],[Descontos]]</f>
        <v>1112.7600000000002</v>
      </c>
      <c r="O29" s="6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ht="13.5" thickBot="1" x14ac:dyDescent="0.25">
      <c r="A30" s="51">
        <v>28</v>
      </c>
      <c r="B30" s="52" t="s">
        <v>21</v>
      </c>
      <c r="C30" s="53">
        <v>7</v>
      </c>
      <c r="D30" s="53" t="s">
        <v>47</v>
      </c>
      <c r="E30" s="53" t="s">
        <v>27</v>
      </c>
      <c r="F30" s="53">
        <v>6</v>
      </c>
      <c r="G30" s="54" t="s">
        <v>17</v>
      </c>
      <c r="H30" s="54" t="str">
        <f t="shared" si="0"/>
        <v>CONCURSADO</v>
      </c>
      <c r="I30" s="56">
        <v>3353.23</v>
      </c>
      <c r="J30" s="82"/>
      <c r="K30" s="57">
        <v>800</v>
      </c>
      <c r="L30" s="58">
        <f>SUM(Tabela44[[#This Row],[Salario Base]:[Gratificação]])</f>
        <v>4153.2299999999996</v>
      </c>
      <c r="M30" s="57">
        <v>1092.19</v>
      </c>
      <c r="N30" s="59">
        <f>Tabela44[[#This Row],[Salario Bruto]]-Tabela44[[#This Row],[Descontos]]</f>
        <v>3061.0399999999995</v>
      </c>
      <c r="O30" s="57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ht="26.25" thickBot="1" x14ac:dyDescent="0.25">
      <c r="A31" s="60">
        <v>29</v>
      </c>
      <c r="B31" s="73" t="s">
        <v>98</v>
      </c>
      <c r="C31" s="60" t="s">
        <v>94</v>
      </c>
      <c r="D31" s="60"/>
      <c r="E31" s="60" t="s">
        <v>27</v>
      </c>
      <c r="F31" s="60"/>
      <c r="G31" s="62" t="s">
        <v>99</v>
      </c>
      <c r="H31" s="62" t="str">
        <f>H22</f>
        <v>COMISSIONADO</v>
      </c>
      <c r="I31" s="64">
        <v>4461.3500000000004</v>
      </c>
      <c r="J31" s="83"/>
      <c r="K31" s="65"/>
      <c r="L31" s="66">
        <f>SUM(Tabela44[[#This Row],[Salario Base]:[Gratificação]])</f>
        <v>4461.3500000000004</v>
      </c>
      <c r="M31" s="65">
        <v>724.76</v>
      </c>
      <c r="N31" s="67">
        <f>Tabela44[[#This Row],[Salario Bruto]]-Tabela44[[#This Row],[Descontos]]</f>
        <v>3736.59</v>
      </c>
      <c r="O31" s="6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ht="13.5" thickBot="1" x14ac:dyDescent="0.25">
      <c r="A32" s="51">
        <v>30</v>
      </c>
      <c r="B32" s="52" t="s">
        <v>22</v>
      </c>
      <c r="C32" s="53">
        <v>12</v>
      </c>
      <c r="D32" s="53" t="s">
        <v>47</v>
      </c>
      <c r="E32" s="53" t="s">
        <v>27</v>
      </c>
      <c r="F32" s="53">
        <v>6</v>
      </c>
      <c r="G32" s="54" t="s">
        <v>70</v>
      </c>
      <c r="H32" s="54" t="str">
        <f>H30</f>
        <v>CONCURSADO</v>
      </c>
      <c r="I32" s="56">
        <v>4459.16</v>
      </c>
      <c r="J32" s="82">
        <v>445.92</v>
      </c>
      <c r="K32" s="57">
        <v>1200</v>
      </c>
      <c r="L32" s="58">
        <f>SUM(Tabela44[[#This Row],[Salario Base]:[Gratificação]])</f>
        <v>6105.08</v>
      </c>
      <c r="M32" s="57">
        <v>2091.56</v>
      </c>
      <c r="N32" s="59">
        <f>Tabela44[[#This Row],[Salario Bruto]]-Tabela44[[#This Row],[Descontos]]</f>
        <v>4013.52</v>
      </c>
      <c r="O32" s="5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3.5" thickBot="1" x14ac:dyDescent="0.25">
      <c r="A33" s="60">
        <v>31</v>
      </c>
      <c r="B33" s="61" t="s">
        <v>45</v>
      </c>
      <c r="C33" s="60">
        <v>1</v>
      </c>
      <c r="D33" s="60" t="s">
        <v>47</v>
      </c>
      <c r="E33" s="60" t="s">
        <v>27</v>
      </c>
      <c r="F33" s="60">
        <v>6</v>
      </c>
      <c r="G33" s="62" t="s">
        <v>46</v>
      </c>
      <c r="H33" s="62" t="str">
        <f>H32</f>
        <v>CONCURSADO</v>
      </c>
      <c r="I33" s="64">
        <v>1554.81</v>
      </c>
      <c r="J33" s="83"/>
      <c r="K33" s="64">
        <v>155.47999999999999</v>
      </c>
      <c r="L33" s="66">
        <f>SUM(Tabela44[[#This Row],[Salario Base]:[Gratificação]])</f>
        <v>1710.29</v>
      </c>
      <c r="M33" s="65">
        <v>135.74</v>
      </c>
      <c r="N33" s="67">
        <f>Tabela44[[#This Row],[Salario Bruto]]-Tabela44[[#This Row],[Descontos]]</f>
        <v>1574.55</v>
      </c>
      <c r="O33" s="65"/>
      <c r="P33" s="20"/>
      <c r="Q33" s="20"/>
      <c r="R33" s="48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3.5" thickBot="1" x14ac:dyDescent="0.25">
      <c r="A34" s="51">
        <v>32</v>
      </c>
      <c r="B34" s="72" t="s">
        <v>53</v>
      </c>
      <c r="C34" s="53" t="s">
        <v>93</v>
      </c>
      <c r="D34" s="53"/>
      <c r="E34" s="53" t="s">
        <v>27</v>
      </c>
      <c r="F34" s="53"/>
      <c r="G34" s="54" t="s">
        <v>96</v>
      </c>
      <c r="H34" s="54" t="str">
        <f>H31</f>
        <v>COMISSIONADO</v>
      </c>
      <c r="I34" s="56">
        <v>2676.81</v>
      </c>
      <c r="J34" s="82">
        <v>2582.88</v>
      </c>
      <c r="K34" s="57"/>
      <c r="L34" s="58">
        <f>SUM(Tabela44[[#This Row],[Salario Base]:[Gratificação]])</f>
        <v>5259.6900000000005</v>
      </c>
      <c r="M34" s="57">
        <v>992.14</v>
      </c>
      <c r="N34" s="59">
        <f>Tabela44[[#This Row],[Salario Bruto]]-Tabela44[[#This Row],[Descontos]]</f>
        <v>4267.55</v>
      </c>
      <c r="O34" s="57" t="s">
        <v>88</v>
      </c>
      <c r="P34" s="20"/>
      <c r="Q34" s="20"/>
      <c r="R34" s="48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3.5" thickBot="1" x14ac:dyDescent="0.25">
      <c r="A35" s="60">
        <v>33</v>
      </c>
      <c r="B35" s="73" t="s">
        <v>54</v>
      </c>
      <c r="C35" s="60" t="s">
        <v>93</v>
      </c>
      <c r="D35" s="60"/>
      <c r="E35" s="60" t="s">
        <v>27</v>
      </c>
      <c r="F35" s="60"/>
      <c r="G35" s="62" t="s">
        <v>85</v>
      </c>
      <c r="H35" s="62" t="str">
        <f>H34</f>
        <v>COMISSIONADO</v>
      </c>
      <c r="I35" s="64">
        <v>4226.54</v>
      </c>
      <c r="J35" s="83"/>
      <c r="K35" s="65"/>
      <c r="L35" s="66">
        <f>SUM(Tabela44[[#This Row],[Salario Base]:[Gratificação]])</f>
        <v>4226.54</v>
      </c>
      <c r="M35" s="65">
        <v>1466.02</v>
      </c>
      <c r="N35" s="67">
        <f>Tabela44[[#This Row],[Salario Bruto]]-Tabela44[[#This Row],[Descontos]]</f>
        <v>2760.52</v>
      </c>
      <c r="O35" s="65"/>
      <c r="P35" s="20"/>
      <c r="Q35" s="20"/>
      <c r="R35" s="48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3.5" thickBot="1" x14ac:dyDescent="0.25">
      <c r="A36" s="51">
        <v>34</v>
      </c>
      <c r="B36" s="52" t="s">
        <v>23</v>
      </c>
      <c r="C36" s="53" t="s">
        <v>93</v>
      </c>
      <c r="D36" s="53" t="s">
        <v>47</v>
      </c>
      <c r="E36" s="53" t="s">
        <v>27</v>
      </c>
      <c r="F36" s="53">
        <v>6</v>
      </c>
      <c r="G36" s="54" t="s">
        <v>4</v>
      </c>
      <c r="H36" s="54" t="str">
        <f>H33</f>
        <v>CONCURSADO</v>
      </c>
      <c r="I36" s="56">
        <v>4226.54</v>
      </c>
      <c r="J36" s="82"/>
      <c r="K36" s="57"/>
      <c r="L36" s="58">
        <f>SUM(Tabela44[[#This Row],[Salario Base]:[Gratificação]])</f>
        <v>4226.54</v>
      </c>
      <c r="M36" s="57">
        <v>805.29</v>
      </c>
      <c r="N36" s="59">
        <f>Tabela44[[#This Row],[Salario Bruto]]-Tabela44[[#This Row],[Descontos]]</f>
        <v>3421.25</v>
      </c>
      <c r="O36" s="5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3.5" thickBot="1" x14ac:dyDescent="0.25">
      <c r="A37" s="60">
        <v>35</v>
      </c>
      <c r="B37" s="61" t="s">
        <v>24</v>
      </c>
      <c r="C37" s="60">
        <v>7</v>
      </c>
      <c r="D37" s="60" t="s">
        <v>47</v>
      </c>
      <c r="E37" s="60" t="s">
        <v>27</v>
      </c>
      <c r="F37" s="60">
        <v>6</v>
      </c>
      <c r="G37" s="62" t="s">
        <v>71</v>
      </c>
      <c r="H37" s="62" t="str">
        <f>H26</f>
        <v>CONCURSADO</v>
      </c>
      <c r="I37" s="64">
        <v>2633.09</v>
      </c>
      <c r="J37" s="83">
        <v>263.31</v>
      </c>
      <c r="K37" s="65">
        <v>1200</v>
      </c>
      <c r="L37" s="66">
        <f>SUM(Tabela44[[#This Row],[Salario Base]:[Gratificação]])</f>
        <v>4096.3999999999996</v>
      </c>
      <c r="M37" s="65">
        <v>1008.36</v>
      </c>
      <c r="N37" s="67">
        <f>Tabela44[[#This Row],[Salario Bruto]]-Tabela44[[#This Row],[Descontos]]</f>
        <v>3088.0399999999995</v>
      </c>
      <c r="O37" s="6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3.5" thickBot="1" x14ac:dyDescent="0.25">
      <c r="A38" s="51">
        <v>36</v>
      </c>
      <c r="B38" s="52" t="s">
        <v>25</v>
      </c>
      <c r="C38" s="53" t="s">
        <v>93</v>
      </c>
      <c r="D38" s="53" t="s">
        <v>47</v>
      </c>
      <c r="E38" s="53" t="s">
        <v>27</v>
      </c>
      <c r="F38" s="53">
        <v>6</v>
      </c>
      <c r="G38" s="54" t="s">
        <v>72</v>
      </c>
      <c r="H38" s="54" t="str">
        <f>H37</f>
        <v>CONCURSADO</v>
      </c>
      <c r="I38" s="76">
        <v>4226.54</v>
      </c>
      <c r="J38" s="84"/>
      <c r="K38" s="57"/>
      <c r="L38" s="58">
        <f>SUM(Tabela44[[#This Row],[Salario Base]:[Gratificação]])</f>
        <v>4226.54</v>
      </c>
      <c r="M38" s="57">
        <v>646.46</v>
      </c>
      <c r="N38" s="59">
        <f>Tabela44[[#This Row],[Salario Bruto]]-Tabela44[[#This Row],[Descontos]]</f>
        <v>3580.08</v>
      </c>
      <c r="O38" s="5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3.5" thickBot="1" x14ac:dyDescent="0.25">
      <c r="A39" s="60">
        <v>37</v>
      </c>
      <c r="B39" s="61" t="s">
        <v>26</v>
      </c>
      <c r="C39" s="60">
        <v>7</v>
      </c>
      <c r="D39" s="60" t="s">
        <v>47</v>
      </c>
      <c r="E39" s="60" t="s">
        <v>27</v>
      </c>
      <c r="F39" s="60">
        <v>6</v>
      </c>
      <c r="G39" s="62" t="s">
        <v>17</v>
      </c>
      <c r="H39" s="62" t="str">
        <f>H38</f>
        <v>CONCURSADO</v>
      </c>
      <c r="I39" s="64">
        <v>1730.7</v>
      </c>
      <c r="J39" s="83">
        <v>5768.98</v>
      </c>
      <c r="K39" s="65">
        <v>1135.32</v>
      </c>
      <c r="L39" s="66">
        <f>SUM(Tabela44[[#This Row],[Salario Base]:[Gratificação]])</f>
        <v>8635</v>
      </c>
      <c r="M39" s="65">
        <v>6664.05</v>
      </c>
      <c r="N39" s="67">
        <f>Tabela44[[#This Row],[Salario Bruto]]-Tabela44[[#This Row],[Descontos]]</f>
        <v>1970.9499999999998</v>
      </c>
      <c r="O39" s="6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3.5" thickBot="1" x14ac:dyDescent="0.25">
      <c r="A40" s="77">
        <v>38</v>
      </c>
      <c r="B40" s="78" t="s">
        <v>91</v>
      </c>
      <c r="C40" s="78" t="s">
        <v>93</v>
      </c>
      <c r="D40" s="78"/>
      <c r="E40" s="78" t="s">
        <v>27</v>
      </c>
      <c r="F40" s="78"/>
      <c r="G40" s="78" t="s">
        <v>97</v>
      </c>
      <c r="H40" s="78" t="s">
        <v>79</v>
      </c>
      <c r="I40" s="79">
        <v>4226.54</v>
      </c>
      <c r="J40" s="85"/>
      <c r="K40" s="79"/>
      <c r="L40" s="79">
        <v>4226.54</v>
      </c>
      <c r="M40" s="79">
        <v>646.46</v>
      </c>
      <c r="N40" s="79">
        <v>3580.08</v>
      </c>
      <c r="O40" s="5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86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45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87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88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88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89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88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88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88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88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88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88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88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88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88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88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45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45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87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4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45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45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4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4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45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45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45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45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45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45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45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45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45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45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45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45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45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45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45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45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4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45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45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45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45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45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45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45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45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45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45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45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45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45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45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45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45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45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45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45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45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45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4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45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45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45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45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4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45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45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45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45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45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45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45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45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45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45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45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45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45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45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45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45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45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45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45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45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45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45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45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45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45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45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45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45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45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45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45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45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45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45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45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45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45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45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45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45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45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45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45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45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45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45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45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45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45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45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45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45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45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45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45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45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45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45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45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45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45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45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45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45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45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45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45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45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45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p7rHNbZcf5LhQZKq1goPOhbjF8jza5RYhADR9oEyDS7+b1CpjBTSB+ExmWIJ/BXVdW2vmi363YYsXESKaKH7GA==" saltValue="WIMWowNIjdrs+fG7J6jJPg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B25F-16DA-4803-86A2-CE8BEE08ECB6}">
  <dimension ref="A1"/>
  <sheetViews>
    <sheetView topLeftCell="A550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Planilha3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CREA-AC</cp:lastModifiedBy>
  <cp:lastPrinted>2021-11-10T14:16:17Z</cp:lastPrinted>
  <dcterms:created xsi:type="dcterms:W3CDTF">2018-11-12T17:51:05Z</dcterms:created>
  <dcterms:modified xsi:type="dcterms:W3CDTF">2022-06-07T12:26:15Z</dcterms:modified>
</cp:coreProperties>
</file>