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13_ncr:1_{54FBCB92-D461-4C00-805A-2FF99CE34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7" l="1"/>
  <c r="H33" i="7"/>
  <c r="H20" i="7"/>
  <c r="L5" i="7"/>
  <c r="N5" i="7" s="1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" i="7"/>
  <c r="N4" i="7" s="1"/>
  <c r="H8" i="7"/>
  <c r="H7" i="7"/>
  <c r="H15" i="7"/>
  <c r="H16" i="7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7" i="7"/>
  <c r="H38" i="7" l="1"/>
  <c r="H39" i="7" s="1"/>
</calcChain>
</file>

<file path=xl/sharedStrings.xml><?xml version="1.0" encoding="utf-8"?>
<sst xmlns="http://schemas.openxmlformats.org/spreadsheetml/2006/main" count="184" uniqueCount="95">
  <si>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</si>
  <si>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</si>
  <si>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</si>
  <si>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</si>
  <si>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</si>
  <si>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</si>
  <si>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</si>
  <si>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</si>
  <si>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</si>
  <si>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</si>
  <si>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</si>
  <si>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</si>
  <si>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</si>
  <si>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</si>
  <si>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</si>
  <si>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</si>
  <si>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</si>
  <si>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</si>
  <si>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</si>
  <si>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</si>
  <si>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</si>
  <si>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</si>
  <si>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</si>
  <si>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</si>
  <si>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</si>
  <si>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</si>
  <si>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</si>
  <si>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</si>
  <si>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</si>
  <si>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</si>
  <si>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</si>
  <si>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</si>
  <si>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</si>
  <si>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</si>
  <si>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</si>
  <si>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</si>
  <si>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</si>
  <si>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</si>
  <si>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</si>
  <si>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</si>
  <si>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</si>
  <si>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</si>
  <si>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</si>
  <si>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</si>
  <si>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</si>
  <si>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</si>
  <si>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</si>
  <si>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</si>
  <si>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</si>
  <si>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</si>
  <si>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</si>
  <si>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</si>
  <si>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</si>
  <si>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</si>
  <si>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</si>
  <si>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</si>
  <si>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</si>
  <si>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</si>
  <si>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</si>
  <si>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</si>
  <si>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</si>
  <si>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</si>
  <si>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</si>
  <si>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</si>
  <si>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</si>
  <si>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</si>
  <si>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</si>
  <si>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</si>
  <si>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</si>
  <si>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</si>
  <si>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</si>
  <si>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</si>
  <si>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</si>
  <si>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</si>
  <si>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</si>
  <si>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</si>
  <si>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</si>
  <si>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</si>
  <si>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</si>
  <si>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</si>
  <si>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</si>
  <si>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</si>
  <si>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</si>
  <si>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</si>
  <si>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</si>
  <si>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</si>
  <si>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</si>
  <si>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</si>
  <si>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</si>
  <si>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</si>
  <si>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</si>
  <si>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</si>
  <si>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</si>
  <si>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s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</si>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</sst>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8" fontId="9" fillId="5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44" fontId="9" fillId="5" borderId="11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3" xfId="2" applyFill="1" applyAlignment="1" applyProtection="1">
      <alignment vertical="top"/>
      <protection locked="0"/>
    </xf>
    <xf numFmtId="0" fontId="5" fillId="0" borderId="3" xfId="2" applyFill="1" applyAlignment="1" applyProtection="1">
      <alignment horizontal="center" vertical="center"/>
      <protection locked="0"/>
    </xf>
    <xf numFmtId="0" fontId="5" fillId="4" borderId="3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8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8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4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8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44" fontId="15" fillId="0" borderId="0" xfId="1" applyFont="1" applyFill="1" applyBorder="1" applyAlignment="1" applyProtection="1">
      <alignment horizontal="center" vertical="top"/>
      <protection locked="0"/>
    </xf>
    <xf numFmtId="0" fontId="13" fillId="3" borderId="5" xfId="4" applyFont="1" applyBorder="1" applyAlignment="1" applyProtection="1">
      <alignment horizontal="center" vertical="top"/>
      <protection locked="0"/>
    </xf>
    <xf numFmtId="0" fontId="13" fillId="3" borderId="4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1" fontId="10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1" fontId="10" fillId="6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44" fontId="9" fillId="6" borderId="2" xfId="1" applyNumberFormat="1" applyFont="1" applyFill="1" applyBorder="1" applyAlignment="1" applyProtection="1">
      <alignment horizontal="left" vertical="top" wrapText="1"/>
      <protection locked="0"/>
    </xf>
    <xf numFmtId="44" fontId="9" fillId="6" borderId="2" xfId="1" applyFont="1" applyFill="1" applyBorder="1" applyAlignment="1" applyProtection="1">
      <alignment horizontal="left" vertical="top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top" wrapText="1"/>
      <protection locked="0"/>
    </xf>
    <xf numFmtId="44" fontId="10" fillId="6" borderId="2" xfId="1" quotePrefix="1" applyFont="1" applyFill="1" applyBorder="1" applyAlignment="1" applyProtection="1">
      <alignment horizontal="left" vertical="center" wrapText="1"/>
      <protection locked="0"/>
    </xf>
    <xf numFmtId="0" fontId="9" fillId="6" borderId="2" xfId="0" quotePrefix="1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2" xfId="0" quotePrefix="1" applyFont="1" applyFill="1" applyBorder="1" applyAlignment="1" applyProtection="1">
      <alignment horizontal="center" vertical="top" wrapText="1"/>
      <protection locked="0"/>
    </xf>
    <xf numFmtId="44" fontId="10" fillId="6" borderId="2" xfId="1" applyFont="1" applyFill="1" applyBorder="1" applyAlignment="1" applyProtection="1">
      <alignment horizontal="right" vertical="top" shrinkToFit="1"/>
      <protection locked="0"/>
    </xf>
    <xf numFmtId="44" fontId="9" fillId="6" borderId="2" xfId="1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top"/>
      <protection locked="0"/>
    </xf>
    <xf numFmtId="44" fontId="10" fillId="6" borderId="2" xfId="1" applyFont="1" applyFill="1" applyBorder="1" applyAlignment="1" applyProtection="1">
      <alignment horizontal="left" vertical="top"/>
      <protection locked="0"/>
    </xf>
    <xf numFmtId="1" fontId="10" fillId="8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vertical="top"/>
      <protection locked="0"/>
    </xf>
    <xf numFmtId="1" fontId="10" fillId="8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44" fontId="9" fillId="8" borderId="2" xfId="1" applyNumberFormat="1" applyFont="1" applyFill="1" applyBorder="1" applyAlignment="1" applyProtection="1">
      <alignment horizontal="left" vertical="top" wrapText="1"/>
      <protection locked="0"/>
    </xf>
    <xf numFmtId="44" fontId="9" fillId="8" borderId="2" xfId="1" applyFont="1" applyFill="1" applyBorder="1" applyAlignment="1" applyProtection="1">
      <alignment horizontal="left" vertical="top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</xf>
    <xf numFmtId="44" fontId="10" fillId="8" borderId="2" xfId="1" quotePrefix="1" applyFont="1" applyFill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1" fontId="10" fillId="8" borderId="12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44" fontId="9" fillId="6" borderId="5" xfId="1" applyFont="1" applyFill="1" applyBorder="1" applyAlignment="1" applyProtection="1">
      <alignment vertical="top" wrapText="1"/>
    </xf>
    <xf numFmtId="44" fontId="9" fillId="8" borderId="5" xfId="1" applyFont="1" applyFill="1" applyBorder="1" applyAlignment="1" applyProtection="1">
      <alignment vertical="top" wrapText="1"/>
    </xf>
    <xf numFmtId="44" fontId="10" fillId="6" borderId="5" xfId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abSelected="1" zoomScaleNormal="100" workbookViewId="0">
      <selection activeCell="H15" sqref="H15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50" t="s">
        <v>51</v>
      </c>
      <c r="B1" s="50"/>
      <c r="C1" s="50"/>
      <c r="D1" s="50"/>
      <c r="E1" s="50"/>
      <c r="F1" s="16"/>
      <c r="G1" s="17" t="s">
        <v>38</v>
      </c>
      <c r="H1" s="17"/>
      <c r="I1" s="17" t="s">
        <v>94</v>
      </c>
      <c r="J1" s="17"/>
      <c r="K1" s="18" t="s">
        <v>93</v>
      </c>
      <c r="L1" s="19">
        <v>2021</v>
      </c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48" t="s">
        <v>83</v>
      </c>
      <c r="B2" s="4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x14ac:dyDescent="0.2">
      <c r="A3" s="22" t="s">
        <v>28</v>
      </c>
      <c r="B3" s="23" t="s">
        <v>36</v>
      </c>
      <c r="C3" s="23" t="s">
        <v>48</v>
      </c>
      <c r="D3" s="23" t="s">
        <v>49</v>
      </c>
      <c r="E3" s="23" t="s">
        <v>37</v>
      </c>
      <c r="F3" s="23" t="s">
        <v>29</v>
      </c>
      <c r="G3" s="23" t="s">
        <v>50</v>
      </c>
      <c r="H3" s="23" t="s">
        <v>74</v>
      </c>
      <c r="I3" s="23" t="s">
        <v>73</v>
      </c>
      <c r="J3" s="23" t="s">
        <v>75</v>
      </c>
      <c r="K3" s="23" t="s">
        <v>34</v>
      </c>
      <c r="L3" s="23" t="s">
        <v>76</v>
      </c>
      <c r="M3" s="24" t="s">
        <v>81</v>
      </c>
      <c r="N3" s="24" t="s">
        <v>77</v>
      </c>
      <c r="O3" s="84" t="s">
        <v>90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x14ac:dyDescent="0.2">
      <c r="A4" s="51">
        <v>1</v>
      </c>
      <c r="B4" s="52" t="s">
        <v>1</v>
      </c>
      <c r="C4" s="53">
        <v>2</v>
      </c>
      <c r="D4" s="53" t="s">
        <v>47</v>
      </c>
      <c r="E4" s="53" t="s">
        <v>27</v>
      </c>
      <c r="F4" s="53">
        <v>6</v>
      </c>
      <c r="G4" s="54" t="s">
        <v>2</v>
      </c>
      <c r="H4" s="54" t="s">
        <v>78</v>
      </c>
      <c r="I4" s="55">
        <v>889.17</v>
      </c>
      <c r="J4" s="56"/>
      <c r="K4" s="57">
        <v>200</v>
      </c>
      <c r="L4" s="58">
        <f>SUM(Tabela44[[#This Row],[Salario Base]:[Gratificação]])</f>
        <v>1089.17</v>
      </c>
      <c r="M4" s="57">
        <v>81.680000000000007</v>
      </c>
      <c r="N4" s="81">
        <f>Tabela44[[#This Row],[Salario Bruto]]-Tabela44[[#This Row],[Descontos]]</f>
        <v>1007.49</v>
      </c>
      <c r="O4" s="5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x14ac:dyDescent="0.2">
      <c r="A5" s="68">
        <v>2</v>
      </c>
      <c r="B5" s="69" t="s">
        <v>39</v>
      </c>
      <c r="C5" s="70">
        <v>2</v>
      </c>
      <c r="D5" s="70"/>
      <c r="E5" s="70" t="s">
        <v>44</v>
      </c>
      <c r="F5" s="70">
        <v>6</v>
      </c>
      <c r="G5" s="71" t="s">
        <v>2</v>
      </c>
      <c r="H5" s="71" t="str">
        <f>H4</f>
        <v>CONCURSADO</v>
      </c>
      <c r="I5" s="72"/>
      <c r="J5" s="73"/>
      <c r="K5" s="74"/>
      <c r="L5" s="75">
        <f>SUM(Tabela44[[#This Row],[Salario Base]:[Gratificação]])</f>
        <v>0</v>
      </c>
      <c r="M5" s="74"/>
      <c r="N5" s="82">
        <f>Tabela44[[#This Row],[Salario Bruto]]-Tabela44[[#This Row],[Descontos]]</f>
        <v>0</v>
      </c>
      <c r="O5" s="74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x14ac:dyDescent="0.2">
      <c r="A6" s="51">
        <v>3</v>
      </c>
      <c r="B6" s="59" t="s">
        <v>30</v>
      </c>
      <c r="C6" s="53"/>
      <c r="D6" s="53"/>
      <c r="E6" s="53" t="s">
        <v>27</v>
      </c>
      <c r="F6" s="53"/>
      <c r="G6" s="54" t="s">
        <v>84</v>
      </c>
      <c r="H6" s="54" t="s">
        <v>79</v>
      </c>
      <c r="I6" s="55">
        <v>1431.34</v>
      </c>
      <c r="J6" s="56">
        <v>1789.19</v>
      </c>
      <c r="K6" s="57"/>
      <c r="L6" s="58">
        <f>SUM(Tabela44[[#This Row],[Salario Base]:[Gratificação]])</f>
        <v>3220.5299999999997</v>
      </c>
      <c r="M6" s="57">
        <v>1918.55</v>
      </c>
      <c r="N6" s="81">
        <f>Tabela44[[#This Row],[Salario Bruto]]-Tabela44[[#This Row],[Descontos]]</f>
        <v>1301.9799999999998</v>
      </c>
      <c r="O6" s="60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</row>
    <row r="7" spans="1:45" s="7" customFormat="1" x14ac:dyDescent="0.2">
      <c r="A7" s="68">
        <v>4</v>
      </c>
      <c r="B7" s="69" t="s">
        <v>80</v>
      </c>
      <c r="C7" s="70"/>
      <c r="D7" s="70"/>
      <c r="E7" s="70" t="s">
        <v>27</v>
      </c>
      <c r="F7" s="70"/>
      <c r="G7" s="71" t="s">
        <v>85</v>
      </c>
      <c r="H7" s="71" t="str">
        <f>H6</f>
        <v>COMISSIONADO</v>
      </c>
      <c r="I7" s="72">
        <v>2468.17</v>
      </c>
      <c r="J7" s="73"/>
      <c r="K7" s="74"/>
      <c r="L7" s="75">
        <f>SUM(Tabela44[[#This Row],[Salario Base]:[Gratificação]])</f>
        <v>2468.17</v>
      </c>
      <c r="M7" s="74">
        <v>239.87</v>
      </c>
      <c r="N7" s="82">
        <f>Tabela44[[#This Row],[Salario Bruto]]-Tabela44[[#This Row],[Descontos]]</f>
        <v>2228.3000000000002</v>
      </c>
      <c r="O7" s="76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</row>
    <row r="8" spans="1:45" s="7" customFormat="1" x14ac:dyDescent="0.2">
      <c r="A8" s="51">
        <v>5</v>
      </c>
      <c r="B8" s="52" t="s">
        <v>92</v>
      </c>
      <c r="C8" s="53"/>
      <c r="D8" s="53"/>
      <c r="E8" s="53" t="s">
        <v>27</v>
      </c>
      <c r="F8" s="53"/>
      <c r="G8" s="54" t="s">
        <v>85</v>
      </c>
      <c r="H8" s="54" t="str">
        <f>H7</f>
        <v>COMISSIONADO</v>
      </c>
      <c r="I8" s="55">
        <v>2468.17</v>
      </c>
      <c r="J8" s="56"/>
      <c r="K8" s="57"/>
      <c r="L8" s="58">
        <f>SUM(Tabela44[[#This Row],[Salario Base]:[Gratificação]])</f>
        <v>2468.17</v>
      </c>
      <c r="M8" s="57">
        <v>239.87</v>
      </c>
      <c r="N8" s="81">
        <f>Tabela44[[#This Row],[Salario Bruto]]-Tabela44[[#This Row],[Descontos]]</f>
        <v>2228.3000000000002</v>
      </c>
      <c r="O8" s="60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</row>
    <row r="9" spans="1:45" s="7" customFormat="1" x14ac:dyDescent="0.2">
      <c r="A9" s="68">
        <v>6</v>
      </c>
      <c r="B9" s="69" t="s">
        <v>3</v>
      </c>
      <c r="C9" s="70">
        <v>20</v>
      </c>
      <c r="D9" s="70" t="s">
        <v>47</v>
      </c>
      <c r="E9" s="70" t="s">
        <v>27</v>
      </c>
      <c r="F9" s="70">
        <v>6</v>
      </c>
      <c r="G9" s="71" t="s">
        <v>4</v>
      </c>
      <c r="H9" s="71" t="str">
        <f>H4</f>
        <v>CONCURSADO</v>
      </c>
      <c r="I9" s="72">
        <v>3933.88</v>
      </c>
      <c r="J9" s="73"/>
      <c r="K9" s="74"/>
      <c r="L9" s="75">
        <f>SUM(Tabela44[[#This Row],[Salario Base]:[Gratificação]])</f>
        <v>3933.88</v>
      </c>
      <c r="M9" s="74">
        <v>1205.6300000000001</v>
      </c>
      <c r="N9" s="82">
        <f>Tabela44[[#This Row],[Salario Bruto]]-Tabela44[[#This Row],[Descontos]]</f>
        <v>2728.25</v>
      </c>
      <c r="O9" s="76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5" x14ac:dyDescent="0.2">
      <c r="A10" s="51">
        <v>7</v>
      </c>
      <c r="B10" s="61" t="s">
        <v>60</v>
      </c>
      <c r="C10" s="53"/>
      <c r="D10" s="53"/>
      <c r="E10" s="53" t="s">
        <v>27</v>
      </c>
      <c r="F10" s="53"/>
      <c r="G10" s="54" t="s">
        <v>85</v>
      </c>
      <c r="H10" s="54" t="str">
        <f>H6</f>
        <v>COMISSIONADO</v>
      </c>
      <c r="I10" s="55">
        <v>2773.23</v>
      </c>
      <c r="J10" s="56"/>
      <c r="K10" s="57"/>
      <c r="L10" s="58">
        <f>SUM(Tabela44[[#This Row],[Salario Base]:[Gratificação]])</f>
        <v>2773.23</v>
      </c>
      <c r="M10" s="57">
        <v>296.61</v>
      </c>
      <c r="N10" s="81">
        <f>Tabela44[[#This Row],[Salario Bruto]]-Tabela44[[#This Row],[Descontos]]</f>
        <v>2476.62</v>
      </c>
      <c r="O10" s="57"/>
      <c r="P10" s="7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x14ac:dyDescent="0.2">
      <c r="A11" s="68">
        <v>8</v>
      </c>
      <c r="B11" s="69" t="s">
        <v>5</v>
      </c>
      <c r="C11" s="70">
        <v>24</v>
      </c>
      <c r="D11" s="70"/>
      <c r="E11" s="70" t="s">
        <v>44</v>
      </c>
      <c r="F11" s="70">
        <v>6</v>
      </c>
      <c r="G11" s="71" t="s">
        <v>4</v>
      </c>
      <c r="H11" s="71" t="str">
        <f>H4</f>
        <v>CONCURSADO</v>
      </c>
      <c r="I11" s="72">
        <v>0</v>
      </c>
      <c r="J11" s="73"/>
      <c r="K11" s="73"/>
      <c r="L11" s="75">
        <f>SUM(Tabela44[[#This Row],[Salario Base]:[Gratificação]])</f>
        <v>0</v>
      </c>
      <c r="M11" s="74"/>
      <c r="N11" s="82">
        <f>Tabela44[[#This Row],[Salario Bruto]]-Tabela44[[#This Row],[Descontos]]</f>
        <v>0</v>
      </c>
      <c r="O11" s="74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x14ac:dyDescent="0.2">
      <c r="A12" s="51">
        <v>9</v>
      </c>
      <c r="B12" s="52" t="s">
        <v>6</v>
      </c>
      <c r="C12" s="53">
        <v>11</v>
      </c>
      <c r="D12" s="53" t="s">
        <v>47</v>
      </c>
      <c r="E12" s="53" t="s">
        <v>27</v>
      </c>
      <c r="F12" s="53">
        <v>6</v>
      </c>
      <c r="G12" s="54" t="s">
        <v>65</v>
      </c>
      <c r="H12" s="54" t="str">
        <f>H11</f>
        <v>CONCURSADO</v>
      </c>
      <c r="I12" s="55">
        <v>2253.35</v>
      </c>
      <c r="J12" s="56"/>
      <c r="K12" s="57">
        <v>1200</v>
      </c>
      <c r="L12" s="58">
        <f>SUM(Tabela44[[#This Row],[Salario Base]:[Gratificação]])</f>
        <v>3453.35</v>
      </c>
      <c r="M12" s="57">
        <v>578.16</v>
      </c>
      <c r="N12" s="81">
        <f>Tabela44[[#This Row],[Salario Bruto]]-Tabela44[[#This Row],[Descontos]]</f>
        <v>2875.19</v>
      </c>
      <c r="O12" s="57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x14ac:dyDescent="0.2">
      <c r="A13" s="68">
        <v>10</v>
      </c>
      <c r="B13" s="69" t="s">
        <v>42</v>
      </c>
      <c r="C13" s="70">
        <v>1</v>
      </c>
      <c r="D13" s="70" t="s">
        <v>47</v>
      </c>
      <c r="E13" s="70" t="s">
        <v>27</v>
      </c>
      <c r="F13" s="70">
        <v>6</v>
      </c>
      <c r="G13" s="71" t="s">
        <v>4</v>
      </c>
      <c r="H13" s="71" t="str">
        <f>H12</f>
        <v>CONCURSADO</v>
      </c>
      <c r="I13" s="72">
        <v>1300.2</v>
      </c>
      <c r="J13" s="73"/>
      <c r="K13" s="74">
        <v>300</v>
      </c>
      <c r="L13" s="75">
        <f>SUM(Tabela44[[#This Row],[Salario Base]:[Gratificação]])</f>
        <v>1600.2</v>
      </c>
      <c r="M13" s="74">
        <v>127.61</v>
      </c>
      <c r="N13" s="82">
        <f>Tabela44[[#This Row],[Salario Bruto]]-Tabela44[[#This Row],[Descontos]]</f>
        <v>1472.5900000000001</v>
      </c>
      <c r="O13" s="74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x14ac:dyDescent="0.2">
      <c r="A14" s="51">
        <v>11</v>
      </c>
      <c r="B14" s="62" t="s">
        <v>0</v>
      </c>
      <c r="C14" s="53"/>
      <c r="D14" s="53"/>
      <c r="E14" s="53" t="s">
        <v>27</v>
      </c>
      <c r="F14" s="53"/>
      <c r="G14" s="54" t="s">
        <v>85</v>
      </c>
      <c r="H14" s="54" t="str">
        <f>H6</f>
        <v>COMISSIONADO</v>
      </c>
      <c r="I14" s="55">
        <v>2468.17</v>
      </c>
      <c r="J14" s="56"/>
      <c r="K14" s="57"/>
      <c r="L14" s="58">
        <f>SUM(Tabela44[[#This Row],[Salario Base]:[Gratificação]])</f>
        <v>2468.17</v>
      </c>
      <c r="M14" s="57">
        <v>1439.83</v>
      </c>
      <c r="N14" s="81">
        <f>Tabela44[[#This Row],[Salario Bruto]]-Tabela44[[#This Row],[Descontos]]</f>
        <v>1028.3400000000001</v>
      </c>
      <c r="O14" s="57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x14ac:dyDescent="0.2">
      <c r="A15" s="68">
        <v>12</v>
      </c>
      <c r="B15" s="69" t="s">
        <v>7</v>
      </c>
      <c r="C15" s="70">
        <v>11</v>
      </c>
      <c r="D15" s="70"/>
      <c r="E15" s="70" t="s">
        <v>40</v>
      </c>
      <c r="F15" s="70">
        <v>6</v>
      </c>
      <c r="G15" s="71" t="s">
        <v>4</v>
      </c>
      <c r="H15" s="71" t="str">
        <f>H4</f>
        <v>CONCURSADO</v>
      </c>
      <c r="I15" s="72">
        <v>0</v>
      </c>
      <c r="J15" s="73"/>
      <c r="K15" s="73"/>
      <c r="L15" s="75">
        <f>SUM(Tabela44[[#This Row],[Salario Base]:[Gratificação]])</f>
        <v>0</v>
      </c>
      <c r="M15" s="74"/>
      <c r="N15" s="82">
        <f>Tabela44[[#This Row],[Salario Bruto]]-Tabela44[[#This Row],[Descontos]]</f>
        <v>0</v>
      </c>
      <c r="O15" s="7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x14ac:dyDescent="0.2">
      <c r="A16" s="51">
        <v>13</v>
      </c>
      <c r="B16" s="52" t="s">
        <v>8</v>
      </c>
      <c r="C16" s="53" t="s">
        <v>47</v>
      </c>
      <c r="D16" s="53" t="s">
        <v>47</v>
      </c>
      <c r="E16" s="53" t="s">
        <v>27</v>
      </c>
      <c r="F16" s="53">
        <v>6</v>
      </c>
      <c r="G16" s="54" t="s">
        <v>9</v>
      </c>
      <c r="H16" s="54" t="str">
        <f>H4</f>
        <v>CONCURSADO</v>
      </c>
      <c r="I16" s="55">
        <v>2773.23</v>
      </c>
      <c r="J16" s="56"/>
      <c r="K16" s="57">
        <v>300</v>
      </c>
      <c r="L16" s="58">
        <f>SUM(Tabela44[[#This Row],[Salario Base]:[Gratificação]])</f>
        <v>3073.23</v>
      </c>
      <c r="M16" s="57">
        <v>376.11</v>
      </c>
      <c r="N16" s="81">
        <f>Tabela44[[#This Row],[Salario Bruto]]-Tabela44[[#This Row],[Descontos]]</f>
        <v>2697.12</v>
      </c>
      <c r="O16" s="57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x14ac:dyDescent="0.2">
      <c r="A17" s="68">
        <v>14</v>
      </c>
      <c r="B17" s="77" t="s">
        <v>64</v>
      </c>
      <c r="C17" s="70"/>
      <c r="D17" s="70"/>
      <c r="E17" s="70" t="s">
        <v>27</v>
      </c>
      <c r="F17" s="70"/>
      <c r="G17" s="71" t="s">
        <v>86</v>
      </c>
      <c r="H17" s="71" t="str">
        <f>H6</f>
        <v>COMISSIONADO</v>
      </c>
      <c r="I17" s="72">
        <v>2468.17</v>
      </c>
      <c r="J17" s="73"/>
      <c r="K17" s="74"/>
      <c r="L17" s="75">
        <f>SUM(Tabela44[[#This Row],[Salario Base]:[Gratificação]])</f>
        <v>2468.17</v>
      </c>
      <c r="M17" s="74">
        <v>239.87</v>
      </c>
      <c r="N17" s="82">
        <f>Tabela44[[#This Row],[Salario Bruto]]-Tabela44[[#This Row],[Descontos]]</f>
        <v>2228.3000000000002</v>
      </c>
      <c r="O17" s="74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x14ac:dyDescent="0.2">
      <c r="A18" s="51">
        <v>15</v>
      </c>
      <c r="B18" s="52" t="s">
        <v>10</v>
      </c>
      <c r="C18" s="53">
        <v>13</v>
      </c>
      <c r="D18" s="53" t="s">
        <v>47</v>
      </c>
      <c r="E18" s="53" t="s">
        <v>27</v>
      </c>
      <c r="F18" s="53">
        <v>6</v>
      </c>
      <c r="G18" s="54" t="s">
        <v>11</v>
      </c>
      <c r="H18" s="54" t="str">
        <f>H4</f>
        <v>CONCURSADO</v>
      </c>
      <c r="I18" s="55">
        <v>2616.2600000000002</v>
      </c>
      <c r="J18" s="56"/>
      <c r="K18" s="57">
        <v>784.88</v>
      </c>
      <c r="L18" s="58">
        <f>SUM(Tabela44[[#This Row],[Salario Base]:[Gratificação]])</f>
        <v>3401.1400000000003</v>
      </c>
      <c r="M18" s="57">
        <v>1794.78</v>
      </c>
      <c r="N18" s="81">
        <f>Tabela44[[#This Row],[Salario Bruto]]-Tabela44[[#This Row],[Descontos]]</f>
        <v>1606.3600000000004</v>
      </c>
      <c r="O18" s="5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x14ac:dyDescent="0.2">
      <c r="A19" s="68">
        <v>16</v>
      </c>
      <c r="B19" s="69" t="s">
        <v>12</v>
      </c>
      <c r="C19" s="70">
        <v>14</v>
      </c>
      <c r="D19" s="70" t="s">
        <v>47</v>
      </c>
      <c r="E19" s="70" t="s">
        <v>27</v>
      </c>
      <c r="F19" s="70">
        <v>6</v>
      </c>
      <c r="G19" s="71" t="s">
        <v>66</v>
      </c>
      <c r="H19" s="71" t="str">
        <f>H18</f>
        <v>CONCURSADO</v>
      </c>
      <c r="I19" s="72">
        <v>2325.9299999999998</v>
      </c>
      <c r="J19" s="73">
        <v>854.45</v>
      </c>
      <c r="K19" s="74">
        <v>1006.45</v>
      </c>
      <c r="L19" s="75">
        <f>SUM(Tabela44[[#This Row],[Salario Base]:[Gratificação]])</f>
        <v>4186.83</v>
      </c>
      <c r="M19" s="74">
        <v>1301.18</v>
      </c>
      <c r="N19" s="82">
        <f>Tabela44[[#This Row],[Salario Bruto]]-Tabela44[[#This Row],[Descontos]]</f>
        <v>2885.6499999999996</v>
      </c>
      <c r="O19" s="74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x14ac:dyDescent="0.2">
      <c r="A20" s="51">
        <v>18</v>
      </c>
      <c r="B20" s="52" t="s">
        <v>13</v>
      </c>
      <c r="C20" s="53">
        <v>16</v>
      </c>
      <c r="D20" s="53" t="s">
        <v>47</v>
      </c>
      <c r="E20" s="53" t="s">
        <v>27</v>
      </c>
      <c r="F20" s="53">
        <v>6</v>
      </c>
      <c r="G20" s="54" t="s">
        <v>14</v>
      </c>
      <c r="H20" s="63" t="str">
        <f>H16</f>
        <v>CONCURSADO</v>
      </c>
      <c r="I20" s="55">
        <v>3116.01</v>
      </c>
      <c r="J20" s="56"/>
      <c r="K20" s="64"/>
      <c r="L20" s="58">
        <f>SUM(Tabela44[[#This Row],[Salario Base]:[Gratificação]])</f>
        <v>3116.01</v>
      </c>
      <c r="M20" s="57">
        <v>1093.05</v>
      </c>
      <c r="N20" s="81">
        <f>Tabela44[[#This Row],[Salario Bruto]]-Tabela44[[#This Row],[Descontos]]</f>
        <v>2022.9600000000003</v>
      </c>
      <c r="O20" s="5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x14ac:dyDescent="0.2">
      <c r="A21" s="68">
        <v>19</v>
      </c>
      <c r="B21" s="69" t="s">
        <v>15</v>
      </c>
      <c r="C21" s="70">
        <v>33</v>
      </c>
      <c r="D21" s="70" t="s">
        <v>47</v>
      </c>
      <c r="E21" s="70" t="s">
        <v>27</v>
      </c>
      <c r="F21" s="70">
        <v>6</v>
      </c>
      <c r="G21" s="71" t="s">
        <v>82</v>
      </c>
      <c r="H21" s="71" t="str">
        <f>H20</f>
        <v>CONCURSADO</v>
      </c>
      <c r="I21" s="72">
        <v>8390.7000000000007</v>
      </c>
      <c r="J21" s="73"/>
      <c r="K21" s="74">
        <v>1200</v>
      </c>
      <c r="L21" s="75">
        <f>SUM(Tabela44[[#This Row],[Salario Base]:[Gratificação]])</f>
        <v>9590.7000000000007</v>
      </c>
      <c r="M21" s="74">
        <v>3689.6</v>
      </c>
      <c r="N21" s="82">
        <f>Tabela44[[#This Row],[Salario Bruto]]-Tabela44[[#This Row],[Descontos]]</f>
        <v>5901.1</v>
      </c>
      <c r="O21" s="74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91</v>
      </c>
    </row>
    <row r="22" spans="1:34" x14ac:dyDescent="0.2">
      <c r="A22" s="51">
        <v>20</v>
      </c>
      <c r="B22" s="62" t="s">
        <v>32</v>
      </c>
      <c r="C22" s="53"/>
      <c r="D22" s="53"/>
      <c r="E22" s="53" t="s">
        <v>27</v>
      </c>
      <c r="F22" s="53"/>
      <c r="G22" s="54" t="s">
        <v>85</v>
      </c>
      <c r="H22" s="54" t="str">
        <f>H10</f>
        <v>COMISSIONADO</v>
      </c>
      <c r="I22" s="55">
        <v>2773.23</v>
      </c>
      <c r="J22" s="56"/>
      <c r="K22" s="57"/>
      <c r="L22" s="58">
        <f>SUM(Tabela44[[#This Row],[Salario Base]:[Gratificação]])</f>
        <v>2773.23</v>
      </c>
      <c r="M22" s="57">
        <v>1145.69</v>
      </c>
      <c r="N22" s="81">
        <f>Tabela44[[#This Row],[Salario Bruto]]-Tabela44[[#This Row],[Descontos]]</f>
        <v>1627.54</v>
      </c>
      <c r="O22" s="5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x14ac:dyDescent="0.2">
      <c r="A23" s="68">
        <v>21</v>
      </c>
      <c r="B23" s="77" t="s">
        <v>62</v>
      </c>
      <c r="C23" s="70"/>
      <c r="D23" s="70"/>
      <c r="E23" s="70" t="s">
        <v>27</v>
      </c>
      <c r="F23" s="70"/>
      <c r="G23" s="71" t="s">
        <v>85</v>
      </c>
      <c r="H23" s="71" t="str">
        <f>H22</f>
        <v>COMISSIONADO</v>
      </c>
      <c r="I23" s="72">
        <v>2773.23</v>
      </c>
      <c r="J23" s="73"/>
      <c r="K23" s="74"/>
      <c r="L23" s="75">
        <f>SUM(Tabela44[[#This Row],[Salario Base]:[Gratificação]])</f>
        <v>2773.23</v>
      </c>
      <c r="M23" s="74">
        <v>296.61</v>
      </c>
      <c r="N23" s="82">
        <f>Tabela44[[#This Row],[Salario Bruto]]-Tabela44[[#This Row],[Descontos]]</f>
        <v>2476.62</v>
      </c>
      <c r="O23" s="74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x14ac:dyDescent="0.2">
      <c r="A24" s="51">
        <v>22</v>
      </c>
      <c r="B24" s="52" t="s">
        <v>16</v>
      </c>
      <c r="C24" s="53">
        <v>12</v>
      </c>
      <c r="D24" s="53" t="s">
        <v>47</v>
      </c>
      <c r="E24" s="53" t="s">
        <v>27</v>
      </c>
      <c r="F24" s="53">
        <v>6</v>
      </c>
      <c r="G24" s="54" t="s">
        <v>17</v>
      </c>
      <c r="H24" s="54" t="str">
        <f>H20</f>
        <v>CONCURSADO</v>
      </c>
      <c r="I24" s="55">
        <v>2468.17</v>
      </c>
      <c r="J24" s="56"/>
      <c r="K24" s="57"/>
      <c r="L24" s="58">
        <f>SUM(Tabela44[[#This Row],[Salario Base]:[Gratificação]])</f>
        <v>2468.17</v>
      </c>
      <c r="M24" s="57">
        <v>828.07</v>
      </c>
      <c r="N24" s="81">
        <f>Tabela44[[#This Row],[Salario Bruto]]-Tabela44[[#This Row],[Descontos]]</f>
        <v>1640.1</v>
      </c>
      <c r="O24" s="5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x14ac:dyDescent="0.2">
      <c r="A25" s="68">
        <v>23</v>
      </c>
      <c r="B25" s="69" t="s">
        <v>18</v>
      </c>
      <c r="C25" s="70">
        <v>14</v>
      </c>
      <c r="D25" s="70"/>
      <c r="E25" s="70" t="s">
        <v>52</v>
      </c>
      <c r="F25" s="70">
        <v>6</v>
      </c>
      <c r="G25" s="71" t="s">
        <v>9</v>
      </c>
      <c r="H25" s="71" t="str">
        <f t="shared" ref="H25:H30" si="0">H24</f>
        <v>CONCURSADO</v>
      </c>
      <c r="I25" s="73">
        <v>2939.63</v>
      </c>
      <c r="J25" s="73"/>
      <c r="K25" s="74">
        <v>11471.27</v>
      </c>
      <c r="L25" s="75">
        <f>SUM(Tabela44[[#This Row],[Salario Base]:[Gratificação]])</f>
        <v>14410.900000000001</v>
      </c>
      <c r="M25" s="74">
        <v>3964.95</v>
      </c>
      <c r="N25" s="82">
        <f>Tabela44[[#This Row],[Salario Bruto]]-Tabela44[[#This Row],[Descontos]]</f>
        <v>10445.950000000001</v>
      </c>
      <c r="O25" s="74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x14ac:dyDescent="0.2">
      <c r="A26" s="51">
        <v>24</v>
      </c>
      <c r="B26" s="52" t="s">
        <v>19</v>
      </c>
      <c r="C26" s="53">
        <v>11</v>
      </c>
      <c r="D26" s="53" t="s">
        <v>47</v>
      </c>
      <c r="E26" s="53" t="s">
        <v>27</v>
      </c>
      <c r="F26" s="53">
        <v>6</v>
      </c>
      <c r="G26" s="54" t="s">
        <v>67</v>
      </c>
      <c r="H26" s="54" t="str">
        <f t="shared" si="0"/>
        <v>CONCURSADO</v>
      </c>
      <c r="I26" s="56">
        <v>2328.46</v>
      </c>
      <c r="J26" s="56"/>
      <c r="K26" s="57">
        <v>1200</v>
      </c>
      <c r="L26" s="58">
        <f>SUM(Tabela44[[#This Row],[Salario Base]:[Gratificação]])</f>
        <v>3528.46</v>
      </c>
      <c r="M26" s="57">
        <v>1086.26</v>
      </c>
      <c r="N26" s="81">
        <f>Tabela44[[#This Row],[Salario Bruto]]-Tabela44[[#This Row],[Descontos]]</f>
        <v>2442.1999999999998</v>
      </c>
      <c r="O26" s="5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x14ac:dyDescent="0.2">
      <c r="A27" s="68">
        <v>25</v>
      </c>
      <c r="B27" s="69" t="s">
        <v>20</v>
      </c>
      <c r="C27" s="70">
        <v>7</v>
      </c>
      <c r="D27" s="70" t="s">
        <v>47</v>
      </c>
      <c r="E27" s="70" t="s">
        <v>27</v>
      </c>
      <c r="F27" s="70">
        <v>6</v>
      </c>
      <c r="G27" s="71" t="s">
        <v>68</v>
      </c>
      <c r="H27" s="71" t="str">
        <f t="shared" si="0"/>
        <v>CONCURSADO</v>
      </c>
      <c r="I27" s="73">
        <v>1844.36</v>
      </c>
      <c r="J27" s="73"/>
      <c r="K27" s="74">
        <v>800</v>
      </c>
      <c r="L27" s="75">
        <f>SUM(Tabela44[[#This Row],[Salario Base]:[Gratificação]])</f>
        <v>2644.3599999999997</v>
      </c>
      <c r="M27" s="74">
        <v>814.32</v>
      </c>
      <c r="N27" s="82">
        <f>Tabela44[[#This Row],[Salario Bruto]]-Tabela44[[#This Row],[Descontos]]</f>
        <v>1830.0399999999995</v>
      </c>
      <c r="O27" s="74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x14ac:dyDescent="0.2">
      <c r="A28" s="51">
        <v>26</v>
      </c>
      <c r="B28" s="52" t="s">
        <v>41</v>
      </c>
      <c r="C28" s="53">
        <v>1</v>
      </c>
      <c r="D28" s="53" t="s">
        <v>47</v>
      </c>
      <c r="E28" s="53" t="s">
        <v>27</v>
      </c>
      <c r="F28" s="53">
        <v>6</v>
      </c>
      <c r="G28" s="54" t="s">
        <v>69</v>
      </c>
      <c r="H28" s="54" t="str">
        <f t="shared" si="0"/>
        <v>CONCURSADO</v>
      </c>
      <c r="I28" s="56">
        <v>1378.21</v>
      </c>
      <c r="J28" s="56"/>
      <c r="K28" s="57">
        <v>1200</v>
      </c>
      <c r="L28" s="58">
        <f>SUM(Tabela44[[#This Row],[Salario Base]:[Gratificação]])</f>
        <v>2578.21</v>
      </c>
      <c r="M28" s="57">
        <v>268.23</v>
      </c>
      <c r="N28" s="81">
        <f>Tabela44[[#This Row],[Salario Bruto]]-Tabela44[[#This Row],[Descontos]]</f>
        <v>2309.98</v>
      </c>
      <c r="O28" s="5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x14ac:dyDescent="0.2">
      <c r="A29" s="68">
        <v>27</v>
      </c>
      <c r="B29" s="69" t="s">
        <v>88</v>
      </c>
      <c r="C29" s="70">
        <v>1</v>
      </c>
      <c r="D29" s="70" t="s">
        <v>47</v>
      </c>
      <c r="E29" s="70" t="s">
        <v>27</v>
      </c>
      <c r="F29" s="70">
        <v>6</v>
      </c>
      <c r="G29" s="71" t="s">
        <v>17</v>
      </c>
      <c r="H29" s="71" t="str">
        <f t="shared" si="0"/>
        <v>CONCURSADO</v>
      </c>
      <c r="I29" s="73">
        <v>1378.21</v>
      </c>
      <c r="J29" s="73"/>
      <c r="K29" s="74"/>
      <c r="L29" s="75">
        <f>SUM(Tabela44[[#This Row],[Salario Base]:[Gratificação]])</f>
        <v>1378.21</v>
      </c>
      <c r="M29" s="74">
        <v>107.53</v>
      </c>
      <c r="N29" s="82">
        <f>Tabela44[[#This Row],[Salario Bruto]]-Tabela44[[#This Row],[Descontos]]</f>
        <v>1270.68</v>
      </c>
      <c r="O29" s="74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x14ac:dyDescent="0.2">
      <c r="A30" s="51">
        <v>28</v>
      </c>
      <c r="B30" s="52" t="s">
        <v>21</v>
      </c>
      <c r="C30" s="53">
        <v>12</v>
      </c>
      <c r="D30" s="53" t="s">
        <v>47</v>
      </c>
      <c r="E30" s="53" t="s">
        <v>27</v>
      </c>
      <c r="F30" s="53">
        <v>6</v>
      </c>
      <c r="G30" s="54" t="s">
        <v>17</v>
      </c>
      <c r="H30" s="54" t="str">
        <f t="shared" si="0"/>
        <v>CONCURSADO</v>
      </c>
      <c r="I30" s="56">
        <v>2468.17</v>
      </c>
      <c r="J30" s="56"/>
      <c r="K30" s="57"/>
      <c r="L30" s="58">
        <f>SUM(Tabela44[[#This Row],[Salario Base]:[Gratificação]])</f>
        <v>2468.17</v>
      </c>
      <c r="M30" s="57">
        <v>1261.69</v>
      </c>
      <c r="N30" s="81">
        <f>Tabela44[[#This Row],[Salario Bruto]]-Tabela44[[#This Row],[Descontos]]</f>
        <v>1206.48</v>
      </c>
      <c r="O30" s="57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x14ac:dyDescent="0.2">
      <c r="A31" s="68">
        <v>29</v>
      </c>
      <c r="B31" s="77" t="s">
        <v>63</v>
      </c>
      <c r="C31" s="70"/>
      <c r="D31" s="70"/>
      <c r="E31" s="70" t="s">
        <v>27</v>
      </c>
      <c r="F31" s="70"/>
      <c r="G31" s="71" t="s">
        <v>85</v>
      </c>
      <c r="H31" s="71" t="str">
        <f>H22</f>
        <v>COMISSIONADO</v>
      </c>
      <c r="I31" s="73">
        <v>2773.23</v>
      </c>
      <c r="J31" s="73"/>
      <c r="K31" s="74"/>
      <c r="L31" s="75">
        <f>SUM(Tabela44[[#This Row],[Salario Base]:[Gratificação]])</f>
        <v>2773.23</v>
      </c>
      <c r="M31" s="74">
        <v>296.61</v>
      </c>
      <c r="N31" s="82">
        <f>Tabela44[[#This Row],[Salario Bruto]]-Tabela44[[#This Row],[Descontos]]</f>
        <v>2476.62</v>
      </c>
      <c r="O31" s="74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x14ac:dyDescent="0.2">
      <c r="A32" s="51">
        <v>30</v>
      </c>
      <c r="B32" s="52" t="s">
        <v>22</v>
      </c>
      <c r="C32" s="53">
        <v>17</v>
      </c>
      <c r="D32" s="53" t="s">
        <v>47</v>
      </c>
      <c r="E32" s="53" t="s">
        <v>27</v>
      </c>
      <c r="F32" s="53">
        <v>6</v>
      </c>
      <c r="G32" s="54" t="s">
        <v>70</v>
      </c>
      <c r="H32" s="54" t="str">
        <f>H30</f>
        <v>CONCURSADO</v>
      </c>
      <c r="I32" s="56">
        <v>3302.96</v>
      </c>
      <c r="J32" s="56"/>
      <c r="K32" s="57">
        <v>1200</v>
      </c>
      <c r="L32" s="58">
        <f>SUM(Tabela44[[#This Row],[Salario Base]:[Gratificação]])</f>
        <v>4502.96</v>
      </c>
      <c r="M32" s="57">
        <v>1473.37</v>
      </c>
      <c r="N32" s="81">
        <f>Tabela44[[#This Row],[Salario Bruto]]-Tabela44[[#This Row],[Descontos]]</f>
        <v>3029.59</v>
      </c>
      <c r="O32" s="57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78">
        <v>31</v>
      </c>
      <c r="B33" s="69" t="s">
        <v>45</v>
      </c>
      <c r="C33" s="70">
        <v>1</v>
      </c>
      <c r="D33" s="70" t="s">
        <v>47</v>
      </c>
      <c r="E33" s="70" t="s">
        <v>27</v>
      </c>
      <c r="F33" s="70">
        <v>6</v>
      </c>
      <c r="G33" s="71" t="s">
        <v>46</v>
      </c>
      <c r="H33" s="71" t="str">
        <f>H32</f>
        <v>CONCURSADO</v>
      </c>
      <c r="I33" s="73">
        <v>1300.2</v>
      </c>
      <c r="J33" s="73">
        <v>51.27</v>
      </c>
      <c r="K33" s="73"/>
      <c r="L33" s="75">
        <f>SUM(Tabela44[[#This Row],[Salario Base]:[Gratificação]])</f>
        <v>1351.47</v>
      </c>
      <c r="M33" s="74">
        <v>100.51</v>
      </c>
      <c r="N33" s="82">
        <f>Tabela44[[#This Row],[Salario Bruto]]-Tabela44[[#This Row],[Descontos]]</f>
        <v>1250.96</v>
      </c>
      <c r="O33" s="74"/>
      <c r="P33" s="20"/>
      <c r="Q33" s="20"/>
      <c r="R33" s="7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51">
        <v>32</v>
      </c>
      <c r="B34" s="62" t="s">
        <v>53</v>
      </c>
      <c r="C34" s="53"/>
      <c r="D34" s="53"/>
      <c r="E34" s="53" t="s">
        <v>27</v>
      </c>
      <c r="F34" s="53"/>
      <c r="G34" s="54" t="s">
        <v>87</v>
      </c>
      <c r="H34" s="54" t="str">
        <f>H31</f>
        <v>COMISSIONADO</v>
      </c>
      <c r="I34" s="56">
        <v>7044.99</v>
      </c>
      <c r="J34" s="56"/>
      <c r="K34" s="57"/>
      <c r="L34" s="58">
        <f>SUM(Tabela44[[#This Row],[Salario Base]:[Gratificação]])</f>
        <v>7044.99</v>
      </c>
      <c r="M34" s="57">
        <v>1613.19</v>
      </c>
      <c r="N34" s="81">
        <f>Tabela44[[#This Row],[Salario Bruto]]-Tabela44[[#This Row],[Descontos]]</f>
        <v>5431.7999999999993</v>
      </c>
      <c r="O34" s="57" t="s">
        <v>89</v>
      </c>
      <c r="P34" s="20"/>
      <c r="Q34" s="20"/>
      <c r="R34" s="7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68">
        <v>33</v>
      </c>
      <c r="B35" s="77" t="s">
        <v>54</v>
      </c>
      <c r="C35" s="70"/>
      <c r="D35" s="70"/>
      <c r="E35" s="70" t="s">
        <v>27</v>
      </c>
      <c r="F35" s="70"/>
      <c r="G35" s="71" t="s">
        <v>85</v>
      </c>
      <c r="H35" s="71" t="str">
        <f>H34</f>
        <v>COMISSIONADO</v>
      </c>
      <c r="I35" s="73">
        <v>2773.23</v>
      </c>
      <c r="J35" s="73"/>
      <c r="K35" s="74"/>
      <c r="L35" s="75">
        <f>SUM(Tabela44[[#This Row],[Salario Base]:[Gratificação]])</f>
        <v>2773.23</v>
      </c>
      <c r="M35" s="74">
        <v>525.16999999999996</v>
      </c>
      <c r="N35" s="82">
        <f>Tabela44[[#This Row],[Salario Bruto]]-Tabela44[[#This Row],[Descontos]]</f>
        <v>2248.06</v>
      </c>
      <c r="O35" s="74"/>
      <c r="P35" s="20"/>
      <c r="Q35" s="20"/>
      <c r="R35" s="7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51">
        <v>34</v>
      </c>
      <c r="B36" s="52" t="s">
        <v>23</v>
      </c>
      <c r="C36" s="53">
        <v>7</v>
      </c>
      <c r="D36" s="53" t="s">
        <v>47</v>
      </c>
      <c r="E36" s="53" t="s">
        <v>27</v>
      </c>
      <c r="F36" s="53">
        <v>6</v>
      </c>
      <c r="G36" s="54" t="s">
        <v>4</v>
      </c>
      <c r="H36" s="54" t="str">
        <f>H33</f>
        <v>CONCURSADO</v>
      </c>
      <c r="I36" s="56">
        <v>713.95</v>
      </c>
      <c r="J36" s="56">
        <v>2859.15</v>
      </c>
      <c r="K36" s="57">
        <v>116.13</v>
      </c>
      <c r="L36" s="58">
        <f>SUM(Tabela44[[#This Row],[Salario Base]:[Gratificação]])</f>
        <v>3689.2300000000005</v>
      </c>
      <c r="M36" s="57">
        <v>2930.51</v>
      </c>
      <c r="N36" s="81">
        <f>Tabela44[[#This Row],[Salario Bruto]]-Tabela44[[#This Row],[Descontos]]</f>
        <v>758.72000000000025</v>
      </c>
      <c r="O36" s="5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68">
        <v>35</v>
      </c>
      <c r="B37" s="69" t="s">
        <v>24</v>
      </c>
      <c r="C37" s="70">
        <v>7</v>
      </c>
      <c r="D37" s="70" t="s">
        <v>47</v>
      </c>
      <c r="E37" s="70" t="s">
        <v>27</v>
      </c>
      <c r="F37" s="70">
        <v>6</v>
      </c>
      <c r="G37" s="71" t="s">
        <v>71</v>
      </c>
      <c r="H37" s="71" t="str">
        <f>H26</f>
        <v>CONCURSADO</v>
      </c>
      <c r="I37" s="73">
        <v>1844.36</v>
      </c>
      <c r="J37" s="73"/>
      <c r="K37" s="74">
        <v>800</v>
      </c>
      <c r="L37" s="75">
        <f>SUM(Tabela44[[#This Row],[Salario Base]:[Gratificação]])</f>
        <v>2644.3599999999997</v>
      </c>
      <c r="M37" s="74">
        <v>758.17</v>
      </c>
      <c r="N37" s="82">
        <f>Tabela44[[#This Row],[Salario Bruto]]-Tabela44[[#This Row],[Descontos]]</f>
        <v>1886.1899999999996</v>
      </c>
      <c r="O37" s="74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51">
        <v>36</v>
      </c>
      <c r="B38" s="52" t="s">
        <v>25</v>
      </c>
      <c r="C38" s="53">
        <v>3</v>
      </c>
      <c r="D38" s="53" t="s">
        <v>47</v>
      </c>
      <c r="E38" s="53" t="s">
        <v>27</v>
      </c>
      <c r="F38" s="53">
        <v>6</v>
      </c>
      <c r="G38" s="54" t="s">
        <v>72</v>
      </c>
      <c r="H38" s="54" t="str">
        <f>H37</f>
        <v>CONCURSADO</v>
      </c>
      <c r="I38" s="65">
        <v>1460.9</v>
      </c>
      <c r="J38" s="65"/>
      <c r="K38" s="57">
        <v>1200</v>
      </c>
      <c r="L38" s="58">
        <f>SUM(Tabela44[[#This Row],[Salario Base]:[Gratificação]])</f>
        <v>2660.9</v>
      </c>
      <c r="M38" s="57">
        <v>1043.1099999999999</v>
      </c>
      <c r="N38" s="81">
        <f>Tabela44[[#This Row],[Salario Bruto]]-Tabela44[[#This Row],[Descontos]]</f>
        <v>1617.7900000000002</v>
      </c>
      <c r="O38" s="5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68">
        <v>37</v>
      </c>
      <c r="B39" s="69" t="s">
        <v>26</v>
      </c>
      <c r="C39" s="70">
        <v>12</v>
      </c>
      <c r="D39" s="70" t="s">
        <v>47</v>
      </c>
      <c r="E39" s="70" t="s">
        <v>27</v>
      </c>
      <c r="F39" s="70">
        <v>6</v>
      </c>
      <c r="G39" s="71" t="s">
        <v>17</v>
      </c>
      <c r="H39" s="71" t="str">
        <f>H38</f>
        <v>CONCURSADO</v>
      </c>
      <c r="I39" s="73">
        <v>2468.17</v>
      </c>
      <c r="J39" s="73"/>
      <c r="K39" s="74"/>
      <c r="L39" s="75">
        <f>SUM(Tabela44[[#This Row],[Salario Base]:[Gratificação]])</f>
        <v>2468.17</v>
      </c>
      <c r="M39" s="74">
        <v>239.87</v>
      </c>
      <c r="N39" s="82">
        <f>Tabela44[[#This Row],[Salario Bruto]]-Tabela44[[#This Row],[Descontos]]</f>
        <v>2228.3000000000002</v>
      </c>
      <c r="O39" s="74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25"/>
      <c r="B40" s="66"/>
      <c r="C40" s="66"/>
      <c r="D40" s="66"/>
      <c r="E40" s="66"/>
      <c r="F40" s="66"/>
      <c r="G40" s="66"/>
      <c r="H40" s="66"/>
      <c r="I40" s="67"/>
      <c r="J40" s="67"/>
      <c r="K40" s="67"/>
      <c r="L40" s="67"/>
      <c r="M40" s="67"/>
      <c r="N40" s="83"/>
      <c r="O40" s="5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37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37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40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37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37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37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37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37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37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37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37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37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37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60</v>
      </c>
      <c r="E23" s="6">
        <v>14</v>
      </c>
      <c r="F23" s="6" t="s">
        <v>27</v>
      </c>
      <c r="G23" s="6">
        <v>6</v>
      </c>
      <c r="H23" s="8" t="s">
        <v>55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59</v>
      </c>
      <c r="I24" s="5">
        <v>2468.17</v>
      </c>
    </row>
    <row r="25" spans="3:9" ht="38.25" x14ac:dyDescent="0.2">
      <c r="C25" s="6">
        <v>4</v>
      </c>
      <c r="D25" s="10" t="s">
        <v>61</v>
      </c>
      <c r="E25" s="6">
        <v>14</v>
      </c>
      <c r="F25" s="6" t="s">
        <v>27</v>
      </c>
      <c r="G25" s="6">
        <v>6</v>
      </c>
      <c r="H25" s="8" t="s">
        <v>56</v>
      </c>
      <c r="I25" s="9">
        <v>2773.23</v>
      </c>
    </row>
    <row r="26" spans="3:9" ht="51" x14ac:dyDescent="0.2">
      <c r="C26" s="2">
        <v>5</v>
      </c>
      <c r="D26" s="3" t="s">
        <v>64</v>
      </c>
      <c r="E26" s="2">
        <v>14</v>
      </c>
      <c r="F26" s="2" t="s">
        <v>27</v>
      </c>
      <c r="G26" s="2">
        <v>6</v>
      </c>
      <c r="H26" s="4" t="s">
        <v>59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62</v>
      </c>
      <c r="E28" s="11">
        <v>14</v>
      </c>
      <c r="F28" s="11" t="s">
        <v>27</v>
      </c>
      <c r="G28" s="11">
        <v>6</v>
      </c>
      <c r="H28" s="4" t="s">
        <v>43</v>
      </c>
      <c r="I28" s="5">
        <v>2773.23</v>
      </c>
    </row>
    <row r="29" spans="3:9" ht="51" x14ac:dyDescent="0.2">
      <c r="C29" s="12">
        <v>7</v>
      </c>
      <c r="D29" s="10" t="s">
        <v>63</v>
      </c>
      <c r="E29" s="12">
        <v>12</v>
      </c>
      <c r="F29" s="12" t="s">
        <v>27</v>
      </c>
      <c r="G29" s="12">
        <v>6</v>
      </c>
      <c r="H29" s="8" t="s">
        <v>57</v>
      </c>
      <c r="I29" s="9">
        <v>2773.23</v>
      </c>
    </row>
    <row r="30" spans="3:9" ht="76.5" x14ac:dyDescent="0.2">
      <c r="C30" s="2"/>
      <c r="D30" s="3" t="s">
        <v>53</v>
      </c>
      <c r="E30" s="2">
        <v>30</v>
      </c>
      <c r="F30" s="11" t="s">
        <v>27</v>
      </c>
      <c r="G30" s="2">
        <v>6</v>
      </c>
      <c r="H30" s="4" t="s">
        <v>58</v>
      </c>
      <c r="I30" s="5">
        <v>7044.99</v>
      </c>
    </row>
    <row r="31" spans="3:9" ht="76.5" x14ac:dyDescent="0.2">
      <c r="C31" s="6"/>
      <c r="D31" s="10" t="s">
        <v>54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2021-11-10T14:16:17Z</cp:lastPrinted>
  <dcterms:created xsi:type="dcterms:W3CDTF">2018-11-12T17:51:05Z</dcterms:created>
  <dcterms:modified xsi:type="dcterms:W3CDTF">2021-11-10T14:16:28Z</dcterms:modified>
</cp:coreProperties>
</file>